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file\2023\UBND huyện\Điều chỉnh CTMT 2021-2025 và năm 2023\kỳ họp thứ 5 HĐND huyện\Báo cáo giải trình\Hồ sơ điều chỉnh\"/>
    </mc:Choice>
  </mc:AlternateContent>
  <xr:revisionPtr revIDLastSave="0" documentId="13_ncr:1_{1F2B9302-4C4B-4153-A979-AD5AC8809CD7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Sheet1" sheetId="1" r:id="rId1"/>
    <sheet name="6 tháng năm 202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D13" i="2"/>
  <c r="C13" i="2"/>
  <c r="E12" i="2"/>
  <c r="H12" i="2" s="1"/>
  <c r="C11" i="2"/>
  <c r="E11" i="2" s="1"/>
  <c r="H11" i="2" s="1"/>
  <c r="C10" i="2"/>
  <c r="E10" i="2" s="1"/>
  <c r="H10" i="2" s="1"/>
  <c r="C9" i="2"/>
  <c r="E9" i="2" s="1"/>
  <c r="H9" i="2" s="1"/>
  <c r="C8" i="2"/>
  <c r="E8" i="2" s="1"/>
  <c r="H8" i="2" s="1"/>
  <c r="D7" i="2"/>
  <c r="C7" i="2"/>
  <c r="D6" i="1"/>
  <c r="C10" i="1"/>
  <c r="E10" i="1" s="1"/>
  <c r="C7" i="1"/>
  <c r="E7" i="1" s="1"/>
  <c r="D12" i="1"/>
  <c r="C12" i="1"/>
  <c r="C9" i="1"/>
  <c r="E9" i="1" s="1"/>
  <c r="C8" i="1"/>
  <c r="E8" i="1" s="1"/>
  <c r="E11" i="1"/>
  <c r="C6" i="1"/>
  <c r="C13" i="1" s="1"/>
  <c r="E7" i="2" l="1"/>
  <c r="H7" i="2" s="1"/>
  <c r="C14" i="2"/>
  <c r="E13" i="2"/>
  <c r="H13" i="2" s="1"/>
  <c r="D14" i="2"/>
  <c r="E12" i="1"/>
  <c r="D13" i="1"/>
  <c r="E6" i="1"/>
  <c r="E13" i="1"/>
  <c r="F15" i="1" s="1"/>
  <c r="E14" i="2" l="1"/>
  <c r="F16" i="2" l="1"/>
  <c r="H14" i="2"/>
</calcChain>
</file>

<file path=xl/sharedStrings.xml><?xml version="1.0" encoding="utf-8"?>
<sst xmlns="http://schemas.openxmlformats.org/spreadsheetml/2006/main" count="31" uniqueCount="17">
  <si>
    <t xml:space="preserve">Dân </t>
  </si>
  <si>
    <t>Doanh nghiệp</t>
  </si>
  <si>
    <t>Sâm dây</t>
  </si>
  <si>
    <t>Tổng</t>
  </si>
  <si>
    <t>Đương quy</t>
  </si>
  <si>
    <t>Ngũ Vị Tử</t>
  </si>
  <si>
    <t>Lan Kim Tuyến</t>
  </si>
  <si>
    <t>Sơn Tra</t>
  </si>
  <si>
    <t>Sa Nhân</t>
  </si>
  <si>
    <t>Dược liệu khác (tỏi gừng, tiêu…)</t>
  </si>
  <si>
    <t>Tổng hợp Dược liệu khác đến cuối năm 2022 trên địa bàn huyện</t>
  </si>
  <si>
    <t>Danh mục dược liệu khác</t>
  </si>
  <si>
    <t>STT</t>
  </si>
  <si>
    <t>Tổng hợp Dược liệu 6 tháng đầu năm 2023 trên địa bàn huyện</t>
  </si>
  <si>
    <t>Thực hiện năm 2022</t>
  </si>
  <si>
    <t>Thực hiện 6 tháng đầu năm 2023</t>
  </si>
  <si>
    <t>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</si>
</sst>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5"/>
  <sheetViews>
    <sheetView workbookViewId="0">
      <selection sqref="A1:XFD1048576"/>
    </sheetView>
  </sheetViews>
  <sheetFormatPr defaultRowHeight="15.4" x14ac:dyDescent="0.45"/>
  <cols>
    <col min="2" max="2" width="32.375" customWidth="1"/>
    <col min="3" max="3" width="14.875" customWidth="1"/>
    <col min="4" max="4" width="17.25" customWidth="1"/>
    <col min="5" max="5" width="14.125" customWidth="1"/>
  </cols>
  <sheetData>
    <row r="3" spans="1:6" x14ac:dyDescent="0.45">
      <c r="B3" s="7" t="s">
        <v>10</v>
      </c>
      <c r="C3" s="7"/>
      <c r="D3" s="7"/>
      <c r="E3" s="7"/>
      <c r="F3" s="7"/>
    </row>
    <row r="5" spans="1:6" x14ac:dyDescent="0.45">
      <c r="A5" s="1" t="s">
        <v>12</v>
      </c>
      <c r="B5" s="2" t="s">
        <v>11</v>
      </c>
      <c r="C5" s="2" t="s">
        <v>0</v>
      </c>
      <c r="D5" s="2" t="s">
        <v>1</v>
      </c>
      <c r="E5" s="2" t="s">
        <v>3</v>
      </c>
    </row>
    <row r="6" spans="1:6" x14ac:dyDescent="0.45">
      <c r="A6" s="3">
        <v>1</v>
      </c>
      <c r="B6" s="1" t="s">
        <v>2</v>
      </c>
      <c r="C6" s="1">
        <f>192.9+43.8</f>
        <v>236.7</v>
      </c>
      <c r="D6" s="1">
        <f>163.17+28</f>
        <v>191.17</v>
      </c>
      <c r="E6" s="1">
        <f>+D6+C6</f>
        <v>427.87</v>
      </c>
    </row>
    <row r="7" spans="1:6" x14ac:dyDescent="0.45">
      <c r="A7" s="3">
        <v>2</v>
      </c>
      <c r="B7" s="1" t="s">
        <v>4</v>
      </c>
      <c r="C7" s="1">
        <f>19.7+1</f>
        <v>20.7</v>
      </c>
      <c r="D7" s="1"/>
      <c r="E7" s="1">
        <f t="shared" ref="E7:E12" si="0">+D7+C7</f>
        <v>20.7</v>
      </c>
    </row>
    <row r="8" spans="1:6" x14ac:dyDescent="0.45">
      <c r="A8" s="3">
        <v>3</v>
      </c>
      <c r="B8" s="1" t="s">
        <v>5</v>
      </c>
      <c r="C8" s="1">
        <f>33.8</f>
        <v>33.799999999999997</v>
      </c>
      <c r="D8" s="1"/>
      <c r="E8" s="1">
        <f t="shared" si="0"/>
        <v>33.799999999999997</v>
      </c>
    </row>
    <row r="9" spans="1:6" x14ac:dyDescent="0.45">
      <c r="A9" s="3">
        <v>4</v>
      </c>
      <c r="B9" s="1" t="s">
        <v>6</v>
      </c>
      <c r="C9" s="1">
        <f>2.78+0.04</f>
        <v>2.82</v>
      </c>
      <c r="D9" s="1"/>
      <c r="E9" s="1">
        <f t="shared" si="0"/>
        <v>2.82</v>
      </c>
    </row>
    <row r="10" spans="1:6" x14ac:dyDescent="0.45">
      <c r="A10" s="3">
        <v>5</v>
      </c>
      <c r="B10" s="1" t="s">
        <v>7</v>
      </c>
      <c r="C10" s="1">
        <f>178.03+165.76</f>
        <v>343.78999999999996</v>
      </c>
      <c r="D10" s="1"/>
      <c r="E10" s="1">
        <f t="shared" si="0"/>
        <v>343.78999999999996</v>
      </c>
    </row>
    <row r="11" spans="1:6" x14ac:dyDescent="0.45">
      <c r="A11" s="3">
        <v>7</v>
      </c>
      <c r="B11" s="1" t="s">
        <v>8</v>
      </c>
      <c r="C11" s="1">
        <v>28.36</v>
      </c>
      <c r="D11" s="1">
        <v>104</v>
      </c>
      <c r="E11" s="1">
        <f t="shared" si="0"/>
        <v>132.36000000000001</v>
      </c>
    </row>
    <row r="12" spans="1:6" x14ac:dyDescent="0.45">
      <c r="A12" s="3">
        <v>8</v>
      </c>
      <c r="B12" s="1" t="s">
        <v>9</v>
      </c>
      <c r="C12" s="1">
        <f>21+8.5</f>
        <v>29.5</v>
      </c>
      <c r="D12" s="1">
        <f>87+18.5+126</f>
        <v>231.5</v>
      </c>
      <c r="E12" s="1">
        <f t="shared" si="0"/>
        <v>261</v>
      </c>
    </row>
    <row r="13" spans="1:6" x14ac:dyDescent="0.45">
      <c r="A13" s="1"/>
      <c r="B13" s="1"/>
      <c r="C13" s="2">
        <f>SUM(C6:C12)</f>
        <v>695.67</v>
      </c>
      <c r="D13" s="2">
        <f t="shared" ref="D13:E13" si="1">SUM(D6:D12)</f>
        <v>526.66999999999996</v>
      </c>
      <c r="E13" s="2">
        <f t="shared" si="1"/>
        <v>1222.3400000000001</v>
      </c>
    </row>
    <row r="15" spans="1:6" x14ac:dyDescent="0.45">
      <c r="F15">
        <f>1222.34-E13</f>
        <v>0</v>
      </c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07C9-1FDF-4CE6-8936-332B140FC142}">
  <dimension ref="A3:H16"/>
  <sheetViews>
    <sheetView tabSelected="1" workbookViewId="0">
      <selection activeCell="F12" activeCellId="1" sqref="C12 F12"/>
    </sheetView>
  </sheetViews>
  <sheetFormatPr defaultRowHeight="15.4" x14ac:dyDescent="0.45"/>
  <cols>
    <col min="2" max="2" width="32.375" customWidth="1"/>
    <col min="3" max="3" width="6.875" bestFit="1" customWidth="1"/>
    <col min="4" max="4" width="12.375" bestFit="1" customWidth="1"/>
    <col min="5" max="5" width="7.875" bestFit="1" customWidth="1"/>
    <col min="7" max="7" width="13.875" customWidth="1"/>
  </cols>
  <sheetData>
    <row r="3" spans="1:8" x14ac:dyDescent="0.45">
      <c r="B3" s="7" t="s">
        <v>13</v>
      </c>
      <c r="C3" s="7"/>
      <c r="D3" s="7"/>
      <c r="E3" s="7"/>
      <c r="F3" s="7"/>
      <c r="G3" s="4"/>
    </row>
    <row r="4" spans="1:8" x14ac:dyDescent="0.45">
      <c r="B4" s="4"/>
      <c r="C4" s="4"/>
      <c r="D4" s="4"/>
      <c r="E4" s="4"/>
      <c r="F4" s="4"/>
      <c r="G4" s="4"/>
    </row>
    <row r="5" spans="1:8" x14ac:dyDescent="0.45">
      <c r="C5" s="8" t="s">
        <v>14</v>
      </c>
      <c r="D5" s="8"/>
      <c r="E5" s="8"/>
      <c r="F5" s="9" t="s">
        <v>15</v>
      </c>
      <c r="G5" s="9"/>
      <c r="H5" s="9"/>
    </row>
    <row r="6" spans="1:8" x14ac:dyDescent="0.45">
      <c r="A6" s="1" t="s">
        <v>12</v>
      </c>
      <c r="B6" s="2" t="s">
        <v>11</v>
      </c>
      <c r="C6" s="2" t="s">
        <v>0</v>
      </c>
      <c r="D6" s="2" t="s">
        <v>1</v>
      </c>
      <c r="E6" s="2" t="s">
        <v>3</v>
      </c>
      <c r="F6" s="6" t="s">
        <v>16</v>
      </c>
      <c r="G6" s="6" t="s">
        <v>1</v>
      </c>
      <c r="H6" s="6" t="s">
        <v>3</v>
      </c>
    </row>
    <row r="7" spans="1:8" x14ac:dyDescent="0.45">
      <c r="A7" s="3">
        <v>1</v>
      </c>
      <c r="B7" s="1" t="s">
        <v>2</v>
      </c>
      <c r="C7" s="1">
        <f>192.9+43.8</f>
        <v>236.7</v>
      </c>
      <c r="D7" s="1">
        <f>163.17+28</f>
        <v>191.17</v>
      </c>
      <c r="E7" s="1">
        <f>+D7+C7</f>
        <v>427.87</v>
      </c>
      <c r="F7" s="1">
        <v>10.8</v>
      </c>
      <c r="G7" s="1"/>
      <c r="H7" s="1">
        <f>E7+F7</f>
        <v>438.67</v>
      </c>
    </row>
    <row r="8" spans="1:8" x14ac:dyDescent="0.45">
      <c r="A8" s="3">
        <v>2</v>
      </c>
      <c r="B8" s="1" t="s">
        <v>4</v>
      </c>
      <c r="C8" s="1">
        <f>19.7+1</f>
        <v>20.7</v>
      </c>
      <c r="D8" s="1"/>
      <c r="E8" s="1">
        <f t="shared" ref="E8:E13" si="0">+D8+C8</f>
        <v>20.7</v>
      </c>
      <c r="F8" s="1"/>
      <c r="G8" s="1"/>
      <c r="H8" s="1">
        <f t="shared" ref="H8:H14" si="1">E8+F8</f>
        <v>20.7</v>
      </c>
    </row>
    <row r="9" spans="1:8" x14ac:dyDescent="0.45">
      <c r="A9" s="3">
        <v>3</v>
      </c>
      <c r="B9" s="1" t="s">
        <v>5</v>
      </c>
      <c r="C9" s="1">
        <f>33.8</f>
        <v>33.799999999999997</v>
      </c>
      <c r="D9" s="1"/>
      <c r="E9" s="1">
        <f t="shared" si="0"/>
        <v>33.799999999999997</v>
      </c>
      <c r="F9" s="1"/>
      <c r="G9" s="1"/>
      <c r="H9" s="1">
        <f t="shared" si="1"/>
        <v>33.799999999999997</v>
      </c>
    </row>
    <row r="10" spans="1:8" x14ac:dyDescent="0.45">
      <c r="A10" s="3">
        <v>4</v>
      </c>
      <c r="B10" s="1" t="s">
        <v>6</v>
      </c>
      <c r="C10" s="1">
        <f>2.78+0.04</f>
        <v>2.82</v>
      </c>
      <c r="D10" s="1"/>
      <c r="E10" s="1">
        <f t="shared" si="0"/>
        <v>2.82</v>
      </c>
      <c r="F10" s="1"/>
      <c r="G10" s="1"/>
      <c r="H10" s="1">
        <f t="shared" si="1"/>
        <v>2.82</v>
      </c>
    </row>
    <row r="11" spans="1:8" x14ac:dyDescent="0.45">
      <c r="A11" s="3">
        <v>5</v>
      </c>
      <c r="B11" s="1" t="s">
        <v>7</v>
      </c>
      <c r="C11" s="1">
        <f>178.03+165.76</f>
        <v>343.78999999999996</v>
      </c>
      <c r="D11" s="1"/>
      <c r="E11" s="1">
        <f t="shared" si="0"/>
        <v>343.78999999999996</v>
      </c>
      <c r="F11" s="1">
        <v>14.98</v>
      </c>
      <c r="G11" s="1"/>
      <c r="H11" s="1">
        <f t="shared" si="1"/>
        <v>358.77</v>
      </c>
    </row>
    <row r="12" spans="1:8" x14ac:dyDescent="0.45">
      <c r="A12" s="3">
        <v>7</v>
      </c>
      <c r="B12" s="1" t="s">
        <v>8</v>
      </c>
      <c r="C12" s="1">
        <v>28.36</v>
      </c>
      <c r="D12" s="1">
        <v>104</v>
      </c>
      <c r="E12" s="1">
        <f t="shared" si="0"/>
        <v>132.36000000000001</v>
      </c>
      <c r="F12" s="1">
        <v>3.4</v>
      </c>
      <c r="G12" s="1"/>
      <c r="H12" s="1">
        <f t="shared" si="1"/>
        <v>135.76000000000002</v>
      </c>
    </row>
    <row r="13" spans="1:8" x14ac:dyDescent="0.45">
      <c r="A13" s="3">
        <v>8</v>
      </c>
      <c r="B13" s="1" t="s">
        <v>9</v>
      </c>
      <c r="C13" s="1">
        <f>21+8.5</f>
        <v>29.5</v>
      </c>
      <c r="D13" s="1">
        <f>87+18.5+126</f>
        <v>231.5</v>
      </c>
      <c r="E13" s="1">
        <f t="shared" si="0"/>
        <v>261</v>
      </c>
      <c r="F13" s="1"/>
      <c r="G13" s="1"/>
      <c r="H13" s="1">
        <f t="shared" si="1"/>
        <v>261</v>
      </c>
    </row>
    <row r="14" spans="1:8" x14ac:dyDescent="0.45">
      <c r="A14" s="1"/>
      <c r="B14" s="1"/>
      <c r="C14" s="2">
        <f>SUM(C7:C13)</f>
        <v>695.67</v>
      </c>
      <c r="D14" s="2">
        <f t="shared" ref="D14:F14" si="2">SUM(D7:D13)</f>
        <v>526.66999999999996</v>
      </c>
      <c r="E14" s="2">
        <f t="shared" si="2"/>
        <v>1222.3400000000001</v>
      </c>
      <c r="F14" s="2">
        <f t="shared" si="2"/>
        <v>29.18</v>
      </c>
      <c r="G14" s="2"/>
      <c r="H14" s="5">
        <f t="shared" si="1"/>
        <v>1251.5200000000002</v>
      </c>
    </row>
    <row r="16" spans="1:8" x14ac:dyDescent="0.45">
      <c r="F16">
        <f>1222.34-E14</f>
        <v>0</v>
      </c>
    </row>
  </sheetData>
  <mergeCells count="3">
    <mergeCell ref="B3:F3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6 tháng năm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microsft</dc:creator>
  <cp:lastModifiedBy>84977</cp:lastModifiedBy>
  <cp:lastPrinted>2023-07-11T08:45:36Z</cp:lastPrinted>
  <dcterms:created xsi:type="dcterms:W3CDTF">2023-07-05T07:07:31Z</dcterms:created>
  <dcterms:modified xsi:type="dcterms:W3CDTF">2023-07-11T08:54:51Z</dcterms:modified>
</cp:coreProperties>
</file>