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activeTab="1"/>
  </bookViews>
  <sheets>
    <sheet name="B1 Kèm BC" sheetId="48" r:id="rId1"/>
    <sheet name="B2" sheetId="33" r:id="rId2"/>
    <sheet name="B3" sheetId="42" r:id="rId3"/>
    <sheet name="DK" sheetId="44" state="hidden" r:id="rId4"/>
  </sheets>
  <externalReferences>
    <externalReference r:id="rId5"/>
  </externalReference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is150" localSheetId="1">#REF!</definedName>
    <definedName name="__gis150" localSheetId="2">#REF!</definedName>
    <definedName name="__gis150">#REF!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RU122" localSheetId="1">#REF!</definedName>
    <definedName name="_3TRU122" localSheetId="2">#REF!</definedName>
    <definedName name="_3TRU122">#REF!</definedName>
    <definedName name="_3TU0609" localSheetId="1">#REF!</definedName>
    <definedName name="_3TU0609" localSheetId="2">#REF!</definedName>
    <definedName name="_3TU0609">#REF!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hk1" localSheetId="1">#REF!</definedName>
    <definedName name="_chk1" localSheetId="2">#REF!</definedName>
    <definedName name="_chk1">#REF!</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'B2'!$A$8:$AM$9</definedName>
    <definedName name="_xlnm._FilterDatabase" localSheetId="2" hidden="1">'B3'!$A$9:$AH$11</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is150" localSheetId="1">#REF!</definedName>
    <definedName name="_gis150" localSheetId="2">#REF!</definedName>
    <definedName name="_gis150">#REF!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h2" localSheetId="2" hidden="1">{#N/A,#N/A,FALSE,"Chi tiÆt"}</definedName>
    <definedName name="_nh2" hidden="1">{#N/A,#N/A,FALSE,"Chi tiÆt"}</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ấgsfag" localSheetId="1" hidden="1">#REF!</definedName>
    <definedName name="ấgsfag" localSheetId="2" hidden="1">#REF!</definedName>
    <definedName name="ấgsfag" hidden="1">#REF!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g" localSheetId="1">#REF!</definedName>
    <definedName name="ang" localSheetId="2">#REF!</definedName>
    <definedName name="ang">#REF!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RAM" localSheetId="1">#REF!</definedName>
    <definedName name="ATRAM" localSheetId="2">#REF!</definedName>
    <definedName name="ATRAM">#REF!</definedName>
    <definedName name="ATW" localSheetId="1">#REF!</definedName>
    <definedName name="ATW" localSheetId="2">#REF!</definedName>
    <definedName name="ATW">#REF!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nql" localSheetId="2" hidden="1">{"'Sheet1'!$L$16"}</definedName>
    <definedName name="banql" hidden="1">{"'Sheet1'!$L$16"}</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gam" localSheetId="1">#REF!</definedName>
    <definedName name="bengam" localSheetId="2">#REF!</definedName>
    <definedName name="bengam">#REF!</definedName>
    <definedName name="benuoc" localSheetId="1">#REF!</definedName>
    <definedName name="benuoc" localSheetId="2">#REF!</definedName>
    <definedName name="benuoc">#REF!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H" localSheetId="1">#REF!</definedName>
    <definedName name="BKH" localSheetId="2">#REF!</definedName>
    <definedName name="BKH">#REF!</definedName>
    <definedName name="BKinh" localSheetId="1">#REF!</definedName>
    <definedName name="BKinh" localSheetId="2">#REF!</definedName>
    <definedName name="BKin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g" localSheetId="1">#REF!</definedName>
    <definedName name="bng" localSheetId="2">#REF!</definedName>
    <definedName name="bng">#REF!</definedName>
    <definedName name="BNV" localSheetId="1">#REF!</definedName>
    <definedName name="BNV" localSheetId="2">#REF!</definedName>
    <definedName name="BNV">#REF!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ham" localSheetId="1">#REF!</definedName>
    <definedName name="btham" localSheetId="2">#REF!</definedName>
    <definedName name="btham">#REF!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hatnho" localSheetId="1">#REF!</definedName>
    <definedName name="cathatnho" localSheetId="2">#REF!</definedName>
    <definedName name="cathatnho">#REF!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REC">#N/A</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CS" localSheetId="1">#REF!</definedName>
    <definedName name="CCS" localSheetId="2">#REF!</definedName>
    <definedName name="CCS">#REF!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gam" localSheetId="1">#REF!</definedName>
    <definedName name="congbengam" localSheetId="2">#REF!</definedName>
    <definedName name="congbengam">#REF!</definedName>
    <definedName name="congbenuoc" localSheetId="1">#REF!</definedName>
    <definedName name="congbenuoc" localSheetId="2">#REF!</definedName>
    <definedName name="congbenuoc">#REF!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HT" localSheetId="1">#REF!</definedName>
    <definedName name="CTHT" localSheetId="2">#REF!</definedName>
    <definedName name="CTHT">#REF!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TY_TNHH_SX_TM__NHÖ_QUYEÀN">#N/A</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hai" localSheetId="1">#REF!</definedName>
    <definedName name="dathai" localSheetId="2">#REF!</definedName>
    <definedName name="dathai">#REF!</definedName>
    <definedName name="datnen" localSheetId="1">#REF!</definedName>
    <definedName name="datnen" localSheetId="2">#REF!</definedName>
    <definedName name="datnen">#REF!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he" localSheetId="1">#REF!</definedName>
    <definedName name="dche" localSheetId="2">#REF!</definedName>
    <definedName name="dche">#REF!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D" localSheetId="1">#REF!</definedName>
    <definedName name="DD" localSheetId="2">#REF!</definedName>
    <definedName name="DD">#REF!</definedName>
    <definedName name="dđ" localSheetId="2" hidden="1">{"'Sheet1'!$L$16"}</definedName>
    <definedName name="dđ" hidden="1">{"'Sheet1'!$L$16"}</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hss3" localSheetId="1">#REF!</definedName>
    <definedName name="dgthss3" localSheetId="2">#REF!</definedName>
    <definedName name="dgthss3">#REF!</definedName>
    <definedName name="DGTV" localSheetId="1">#REF!</definedName>
    <definedName name="DGTV" localSheetId="2">#REF!</definedName>
    <definedName name="DGTV">#REF!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ps" localSheetId="1">#REF!</definedName>
    <definedName name="dps" localSheetId="2">#REF!</definedName>
    <definedName name="dps">#REF!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haihh" localSheetId="1">#REF!</definedName>
    <definedName name="dthaihh" localSheetId="2">#REF!</definedName>
    <definedName name="dthaihh">#REF!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hi" localSheetId="1">#REF!</definedName>
    <definedName name="gchi" localSheetId="2">#REF!</definedName>
    <definedName name="gchi">#REF!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hep">1</definedName>
    <definedName name="GTRI" localSheetId="1">#REF!</definedName>
    <definedName name="GTRI" localSheetId="2">#REF!</definedName>
    <definedName name="GTRI">#REF!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HTHH" localSheetId="1">#REF!</definedName>
    <definedName name="H_THUCHTHH" localSheetId="2">#REF!</definedName>
    <definedName name="H_THUCHTHH">#REF!</definedName>
    <definedName name="H_THUCTT" localSheetId="1">#REF!</definedName>
    <definedName name="H_THUCTT" localSheetId="2">#REF!</definedName>
    <definedName name="H_THUCTT">#REF!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RB" localSheetId="1">#REF!</definedName>
    <definedName name="HFFTRB" localSheetId="2">#REF!</definedName>
    <definedName name="HFFTRB">#REF!</definedName>
    <definedName name="HFFTSF" localSheetId="1">#REF!</definedName>
    <definedName name="HFFTSF" localSheetId="2">#REF!</definedName>
    <definedName name="HFFTSF">#REF!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HH" localSheetId="1">#REF!</definedName>
    <definedName name="HTHH" localSheetId="2">#REF!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rhrt" localSheetId="2" hidden="1">{"'Sheet1'!$L$16"}</definedName>
    <definedName name="htrhrt" hidden="1">{"'Sheet1'!$L$16"}</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ntrai" localSheetId="1">#REF!</definedName>
    <definedName name="lantrai" localSheetId="2">#REF!</definedName>
    <definedName name="lantrai">#REF!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ồn" localSheetId="2" hidden="1">{"'Sheet1'!$L$16"}</definedName>
    <definedName name="lồn" hidden="1">{"'Sheet1'!$L$16"}</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IATHANH" localSheetId="1">#REF!</definedName>
    <definedName name="MATP_GIATHANH" localSheetId="2">#REF!</definedName>
    <definedName name="MATP_GIATHANH">#REF!</definedName>
    <definedName name="MATP_GT" localSheetId="1">#REF!</definedName>
    <definedName name="MATP_GT" localSheetId="2">#REF!</definedName>
    <definedName name="MATP_GT">#REF!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cautnhi0.5" localSheetId="1">#REF!</definedName>
    <definedName name="mccautnhi0.5" localSheetId="2">#REF!</definedName>
    <definedName name="mccautnhi0.5">#REF!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TXL" localSheetId="1">#REF!</definedName>
    <definedName name="MTXL" localSheetId="2">#REF!</definedName>
    <definedName name="MTXL">#REF!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1pint" localSheetId="1">#REF!</definedName>
    <definedName name="n1pint" localSheetId="2">#REF!</definedName>
    <definedName name="n1pint">#REF!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'B2'!cap</definedName>
    <definedName name="NHAÂN_COÂNG" localSheetId="2">'B3'!cap</definedName>
    <definedName name="NHAÂN_COÂNG">[0]!cap</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g" localSheetId="1">#REF!</definedName>
    <definedName name="nng" localSheetId="2">#REF!</definedName>
    <definedName name="nng">#REF!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CPQLDA" localSheetId="1">#REF!</definedName>
    <definedName name="NS_CPQLDA" localSheetId="2">#REF!</definedName>
    <definedName name="NS_CPQLDA">#REF!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'B2'!$A$1:$AM$115</definedName>
    <definedName name="_xlnm.Print_Area">#REF!</definedName>
    <definedName name="_xlnm.Print_Titles" localSheetId="1">'B2'!$5:$8</definedName>
    <definedName name="_xlnm.Print_Titles" localSheetId="2">'B3'!$5:$8</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u" localSheetId="1">#REF!</definedName>
    <definedName name="qu" localSheetId="2">#REF!</definedName>
    <definedName name="qu">#REF!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gãi" localSheetId="1">#REF!</definedName>
    <definedName name="Quảng_Ngãi" localSheetId="2">#REF!</definedName>
    <definedName name="Quảng_Ngãi">#REF!</definedName>
    <definedName name="Quảng_Ninh" localSheetId="1">#REF!</definedName>
    <definedName name="Quảng_Ninh" localSheetId="2">#REF!</definedName>
    <definedName name="Quảng_Ninh">#REF!</definedName>
    <definedName name="Quantities" localSheetId="1">#REF!</definedName>
    <definedName name="Quantities" localSheetId="2">#REF!</definedName>
    <definedName name="Quantities">#REF!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hutu" localSheetId="1">#REF!</definedName>
    <definedName name="Sothutu" localSheetId="2">#REF!</definedName>
    <definedName name="Sothutu">#REF!</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ram" localSheetId="1">#REF!</definedName>
    <definedName name="tbtram" localSheetId="2">#REF!</definedName>
    <definedName name="tbtram">#REF!</definedName>
    <definedName name="TBTT" localSheetId="1">#REF!</definedName>
    <definedName name="TBTT" localSheetId="2">#REF!</definedName>
    <definedName name="TBTT">#REF!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huan" localSheetId="1">#REF!</definedName>
    <definedName name="Tchuan" localSheetId="2">#REF!</definedName>
    <definedName name="Tchuan">#REF!</definedName>
    <definedName name="TCTRU" localSheetId="1">#REF!</definedName>
    <definedName name="TCTRU" localSheetId="2">#REF!</definedName>
    <definedName name="TCTRU">#REF!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goi" localSheetId="1">#REF!</definedName>
    <definedName name="Tengoi" localSheetId="2">#REF!</definedName>
    <definedName name="Tengoi">#REF!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THchon" localSheetId="1">#REF!</definedName>
    <definedName name="THchon" localSheetId="2">#REF!</definedName>
    <definedName name="THchon">#REF!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ừa_Thiên_Huế" localSheetId="1">#REF!</definedName>
    <definedName name="Thừa_Thiên_Huế" localSheetId="2">#REF!</definedName>
    <definedName name="Thừa_Thiên_Huế">#REF!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nmai" localSheetId="1">#REF!</definedName>
    <definedName name="Tonmai" localSheetId="2">#REF!</definedName>
    <definedName name="Tonmai">#REF!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ia" localSheetId="1">#REF!</definedName>
    <definedName name="Tra_gia" localSheetId="2">#REF!</definedName>
    <definedName name="Tra_gia">#REF!</definedName>
    <definedName name="Tra_gtxl_cong" localSheetId="1">#REF!</definedName>
    <definedName name="Tra_gtxl_cong" localSheetId="2">#REF!</definedName>
    <definedName name="Tra_gtxl_cong">#REF!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hi" localSheetId="1">#REF!</definedName>
    <definedName name="tthi" localSheetId="2">#REF!</definedName>
    <definedName name="tthi">#REF!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ronmk" localSheetId="1">#REF!</definedName>
    <definedName name="ttronmk" localSheetId="2">#REF!</definedName>
    <definedName name="ttronmk">#REF!</definedName>
    <definedName name="TTTH2" localSheetId="2" hidden="1">{"'Sheet1'!$L$16"}</definedName>
    <definedName name="TTTH2" hidden="1">{"'Sheet1'!$L$16"}</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ươpkhgbvcxz" localSheetId="2" hidden="1">{"'Sheet1'!$L$16"}</definedName>
    <definedName name="ươpkhgbvcxz" hidden="1">{"'Sheet1'!$L$16"}</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'B2'!ptdg</definedName>
    <definedName name="V_a_b__t_ng_M200____1x2" localSheetId="2">'B3'!ptdg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HT" localSheetId="1">#REF!</definedName>
    <definedName name="VCHT" localSheetId="2">#REF!</definedName>
    <definedName name="VCHT">#REF!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io" localSheetId="1">#REF!</definedName>
    <definedName name="vgio" localSheetId="2">#REF!</definedName>
    <definedName name="vgio">#REF!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hang" localSheetId="1">#REF!</definedName>
    <definedName name="vthang" localSheetId="2">#REF!</definedName>
    <definedName name="vthang">#REF!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h" localSheetId="1">#REF!</definedName>
    <definedName name="vxch" localSheetId="2">#REF!</definedName>
    <definedName name="vxch">#REF!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1pint" localSheetId="1">#REF!</definedName>
    <definedName name="x1pint" localSheetId="2">#REF!</definedName>
    <definedName name="x1pint">#REF!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etuoinhua190" localSheetId="1">#REF!</definedName>
    <definedName name="xetuoinhua190" localSheetId="2">#REF!</definedName>
    <definedName name="xetuoinhua190">#REF!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44525"/>
</workbook>
</file>

<file path=xl/calcChain.xml><?xml version="1.0" encoding="utf-8"?>
<calcChain xmlns="http://schemas.openxmlformats.org/spreadsheetml/2006/main">
  <c r="AK82" i="33" l="1"/>
  <c r="AH82" i="33"/>
  <c r="AH81" i="33"/>
  <c r="AH79" i="33"/>
  <c r="AH74" i="33"/>
  <c r="AH60" i="33"/>
  <c r="AH69" i="33"/>
  <c r="AH68" i="33"/>
  <c r="AH67" i="33"/>
  <c r="AH64" i="33"/>
  <c r="E14" i="48" l="1"/>
  <c r="E13" i="48"/>
  <c r="D13" i="48"/>
  <c r="C13" i="48"/>
  <c r="AJ11" i="33" l="1"/>
  <c r="AK11" i="33" l="1"/>
  <c r="AJ12" i="33"/>
  <c r="AJ15" i="33"/>
  <c r="I13" i="48"/>
  <c r="J14" i="48"/>
  <c r="J15" i="48"/>
  <c r="AJ102" i="33"/>
  <c r="D27" i="48"/>
  <c r="C27" i="48" s="1"/>
  <c r="AJ21" i="33"/>
  <c r="AJ22" i="33"/>
  <c r="J21" i="48"/>
  <c r="G21" i="48"/>
  <c r="C21" i="48"/>
  <c r="J22" i="48"/>
  <c r="H22" i="48" s="1"/>
  <c r="AG9" i="33"/>
  <c r="J17" i="48"/>
  <c r="D15" i="48" l="1"/>
  <c r="AJ60" i="33"/>
  <c r="AJ65" i="33" l="1"/>
  <c r="A3" i="42" l="1"/>
  <c r="A3" i="33" l="1"/>
  <c r="AJ63" i="33" l="1"/>
  <c r="AG68" i="33" l="1"/>
  <c r="AJ68" i="33"/>
  <c r="AJ82" i="33"/>
  <c r="AK73" i="33" l="1"/>
  <c r="AJ80" i="33"/>
  <c r="AJ111" i="33" l="1"/>
  <c r="AJ116" i="33"/>
  <c r="AK111" i="33"/>
  <c r="AL102" i="33"/>
  <c r="AL111" i="33"/>
  <c r="AJ112" i="33"/>
  <c r="AI112" i="33"/>
  <c r="AH11" i="33" l="1"/>
  <c r="C15" i="48"/>
  <c r="AH13" i="33"/>
  <c r="AH12" i="33"/>
  <c r="AG11" i="33"/>
  <c r="AH10" i="33"/>
  <c r="AH9" i="33"/>
  <c r="AH42" i="33"/>
  <c r="AH49" i="33"/>
  <c r="AH39" i="33"/>
  <c r="AH33" i="33"/>
  <c r="AH32" i="33"/>
  <c r="AH28" i="33"/>
  <c r="AH27" i="33"/>
  <c r="AH26" i="33"/>
  <c r="AH25" i="33"/>
  <c r="AH22" i="33"/>
  <c r="AH21" i="33" s="1"/>
  <c r="AH19" i="33"/>
  <c r="AH15" i="33"/>
  <c r="AJ39" i="33"/>
  <c r="AJ49" i="33"/>
  <c r="AH101" i="33"/>
  <c r="AH100" i="33" s="1"/>
  <c r="AG100" i="33"/>
  <c r="U100" i="33"/>
  <c r="T100" i="33"/>
  <c r="S100" i="33"/>
  <c r="R100" i="33"/>
  <c r="Q100" i="33"/>
  <c r="P100" i="33"/>
  <c r="N100" i="33"/>
  <c r="M100" i="33"/>
  <c r="AJ64" i="33" l="1"/>
  <c r="AJ59" i="33" s="1"/>
  <c r="AL11" i="33" l="1"/>
  <c r="AK49" i="33"/>
  <c r="AK42" i="33"/>
  <c r="AK39" i="33"/>
  <c r="AK38" i="33"/>
  <c r="AK37" i="33"/>
  <c r="AK28" i="33"/>
  <c r="AK21" i="33"/>
  <c r="AK15" i="33"/>
  <c r="AK13" i="33" s="1"/>
  <c r="AK12" i="33" s="1"/>
  <c r="AK59" i="33"/>
  <c r="AK58" i="33" s="1"/>
  <c r="AK57" i="33" s="1"/>
  <c r="AJ58" i="33"/>
  <c r="AJ57" i="33" s="1"/>
  <c r="AJ70" i="33"/>
  <c r="AJ84" i="33"/>
  <c r="J27" i="48" l="1"/>
  <c r="AG51" i="33"/>
  <c r="AG52" i="33"/>
  <c r="AG50" i="33"/>
  <c r="H27" i="48" l="1"/>
  <c r="AG49" i="33"/>
  <c r="AL72" i="33"/>
  <c r="AM72" i="33"/>
  <c r="AM71" i="33" s="1"/>
  <c r="AL71" i="33"/>
  <c r="AK72" i="33"/>
  <c r="AK71" i="33" s="1"/>
  <c r="AK10" i="33" s="1"/>
  <c r="AJ78" i="33"/>
  <c r="AJ73" i="33" s="1"/>
  <c r="AJ72" i="33" s="1"/>
  <c r="AJ71" i="33" s="1"/>
  <c r="AJ41" i="33"/>
  <c r="AJ55" i="33"/>
  <c r="J28" i="48" l="1"/>
  <c r="AJ10" i="33"/>
  <c r="AJ9" i="33" s="1"/>
  <c r="AJ46" i="33"/>
  <c r="H28" i="48" l="1"/>
  <c r="H13" i="48" s="1"/>
  <c r="J13" i="48"/>
  <c r="AG112" i="33"/>
  <c r="M112" i="33" s="1"/>
  <c r="AH111" i="33"/>
  <c r="C116" i="33"/>
  <c r="AG116" i="33"/>
  <c r="H116" i="33"/>
  <c r="G116" i="33"/>
  <c r="F116" i="33"/>
  <c r="E17" i="48" l="1"/>
  <c r="D17" i="48" s="1"/>
  <c r="C17" i="48" s="1"/>
  <c r="AH41" i="33"/>
  <c r="D16" i="48"/>
  <c r="AH59" i="33"/>
  <c r="AH58" i="33" s="1"/>
  <c r="AH57" i="33" s="1"/>
  <c r="AH16" i="33"/>
  <c r="AN23" i="33" l="1"/>
  <c r="AH23" i="33"/>
  <c r="AM17" i="33"/>
  <c r="AM23" i="33" s="1"/>
  <c r="AM41" i="33"/>
  <c r="AG41" i="33"/>
  <c r="C34" i="33"/>
  <c r="AH17" i="33"/>
  <c r="AJ17" i="33"/>
  <c r="AH18" i="33"/>
  <c r="AG18" i="33"/>
  <c r="AG16" i="33"/>
  <c r="AG15" i="33" l="1"/>
  <c r="G31" i="48" l="1"/>
  <c r="C31" i="48" s="1"/>
  <c r="J26" i="48" l="1"/>
  <c r="H26" i="48" s="1"/>
  <c r="AI39" i="33"/>
  <c r="AI38" i="33" s="1"/>
  <c r="AI37" i="33" s="1"/>
  <c r="AH38" i="33"/>
  <c r="AH37" i="33" s="1"/>
  <c r="AJ40" i="33"/>
  <c r="AJ38" i="33" l="1"/>
  <c r="AJ37" i="33" s="1"/>
  <c r="AG59" i="33"/>
  <c r="F22" i="48"/>
  <c r="D22" i="48" l="1"/>
  <c r="C22" i="48" s="1"/>
  <c r="AJ56" i="33"/>
  <c r="AJ54" i="33"/>
  <c r="AJ53" i="33"/>
  <c r="D23" i="48"/>
  <c r="C23" i="48" s="1"/>
  <c r="D24" i="48"/>
  <c r="C24" i="48" s="1"/>
  <c r="D25" i="48"/>
  <c r="C25" i="48" s="1"/>
  <c r="F26" i="48"/>
  <c r="D26" i="48" s="1"/>
  <c r="C26" i="48" s="1"/>
  <c r="M49" i="33"/>
  <c r="AI49" i="33"/>
  <c r="O49" i="33"/>
  <c r="N49" i="33"/>
  <c r="P49" i="33"/>
  <c r="Q49" i="33"/>
  <c r="R49" i="33"/>
  <c r="S49" i="33"/>
  <c r="T49" i="33"/>
  <c r="U49" i="33"/>
  <c r="V49" i="33"/>
  <c r="W49" i="33"/>
  <c r="X49" i="33"/>
  <c r="Y49" i="33"/>
  <c r="Z49" i="33"/>
  <c r="AA49" i="33"/>
  <c r="AB49" i="33"/>
  <c r="AC49" i="33"/>
  <c r="AD49" i="33"/>
  <c r="AE49" i="33"/>
  <c r="AF49" i="33"/>
  <c r="L49" i="33"/>
  <c r="K49" i="33"/>
  <c r="J49" i="33"/>
  <c r="I49" i="33"/>
  <c r="H49" i="33"/>
  <c r="G49" i="33"/>
  <c r="F13" i="48" l="1"/>
  <c r="E30" i="48"/>
  <c r="E29" i="48" s="1"/>
  <c r="AG61" i="33" l="1"/>
  <c r="AG62" i="33"/>
  <c r="AG63" i="33"/>
  <c r="AG64" i="33"/>
  <c r="AG65" i="33"/>
  <c r="AG66" i="33"/>
  <c r="AG67" i="33"/>
  <c r="AG69" i="33"/>
  <c r="AG70" i="33"/>
  <c r="AG60" i="33"/>
  <c r="F59" i="33"/>
  <c r="F58" i="33" s="1"/>
  <c r="F57" i="33" s="1"/>
  <c r="F49" i="33" s="1"/>
  <c r="E59" i="33"/>
  <c r="E58" i="33" s="1"/>
  <c r="E57" i="33" s="1"/>
  <c r="E49" i="33" s="1"/>
  <c r="AG58" i="33" l="1"/>
  <c r="AG57" i="33" l="1"/>
  <c r="F23" i="48"/>
  <c r="AG76" i="33"/>
  <c r="AH73" i="33"/>
  <c r="AH88" i="33"/>
  <c r="AG88" i="33" s="1"/>
  <c r="AJ47" i="33" l="1"/>
  <c r="AJ42" i="33" s="1"/>
  <c r="AK44" i="33" l="1"/>
  <c r="AJ43" i="33" l="1"/>
  <c r="AI42" i="33"/>
  <c r="AJ45" i="33"/>
  <c r="AJ109" i="33"/>
  <c r="F18" i="48" l="1"/>
  <c r="E18" i="48"/>
  <c r="F14" i="48"/>
  <c r="D14" i="48" s="1"/>
  <c r="G42" i="33"/>
  <c r="H42" i="33"/>
  <c r="I42" i="33"/>
  <c r="J42" i="33"/>
  <c r="K42" i="33"/>
  <c r="L42" i="33"/>
  <c r="N42" i="33"/>
  <c r="O42" i="33"/>
  <c r="P42" i="33"/>
  <c r="Q42" i="33"/>
  <c r="R42" i="33"/>
  <c r="S42" i="33"/>
  <c r="T42" i="33"/>
  <c r="U42" i="33"/>
  <c r="V42" i="33"/>
  <c r="V10" i="33" s="1"/>
  <c r="W42" i="33"/>
  <c r="W10" i="33" s="1"/>
  <c r="X42" i="33"/>
  <c r="X10" i="33" s="1"/>
  <c r="Y42" i="33"/>
  <c r="Y10" i="33" s="1"/>
  <c r="Z42" i="33"/>
  <c r="Z10" i="33" s="1"/>
  <c r="AA42" i="33"/>
  <c r="AA10" i="33" s="1"/>
  <c r="AB42" i="33"/>
  <c r="AB10" i="33" s="1"/>
  <c r="AC42" i="33"/>
  <c r="AC10" i="33" s="1"/>
  <c r="AD42" i="33"/>
  <c r="AD10" i="33" s="1"/>
  <c r="AE42" i="33"/>
  <c r="AE10" i="33" s="1"/>
  <c r="AF42" i="33"/>
  <c r="AF10" i="33" s="1"/>
  <c r="AG44" i="33"/>
  <c r="AG45" i="33"/>
  <c r="AG46" i="33"/>
  <c r="AG47" i="33"/>
  <c r="AG48" i="33"/>
  <c r="AG74" i="33"/>
  <c r="AG75" i="33"/>
  <c r="AG77" i="33"/>
  <c r="AG78" i="33"/>
  <c r="AG79" i="33"/>
  <c r="AG80" i="33"/>
  <c r="AG81" i="33"/>
  <c r="AG82" i="33"/>
  <c r="AG83" i="33"/>
  <c r="AG84" i="33"/>
  <c r="AG86" i="33"/>
  <c r="AG90" i="33"/>
  <c r="AG91" i="33"/>
  <c r="AG92" i="33"/>
  <c r="AG93" i="33"/>
  <c r="AG94" i="33"/>
  <c r="AG95" i="33"/>
  <c r="AG96" i="33"/>
  <c r="AG97" i="33"/>
  <c r="AG99" i="33"/>
  <c r="AG43" i="33"/>
  <c r="AH98" i="33"/>
  <c r="AG98" i="33" s="1"/>
  <c r="AH89" i="33"/>
  <c r="AG89" i="33" s="1"/>
  <c r="AH87" i="33"/>
  <c r="AG73" i="33"/>
  <c r="F98" i="33"/>
  <c r="E98" i="33"/>
  <c r="F89" i="33"/>
  <c r="E89" i="33"/>
  <c r="F88" i="33"/>
  <c r="F87" i="33"/>
  <c r="E85" i="33"/>
  <c r="F73" i="33"/>
  <c r="E73" i="33"/>
  <c r="F104" i="33"/>
  <c r="G105" i="33"/>
  <c r="AG42" i="33" l="1"/>
  <c r="F85" i="33"/>
  <c r="F72" i="33" s="1"/>
  <c r="F71" i="33" s="1"/>
  <c r="F42" i="33" s="1"/>
  <c r="C14" i="48"/>
  <c r="AG87" i="33"/>
  <c r="AH85" i="33"/>
  <c r="E72" i="33"/>
  <c r="E71" i="33" s="1"/>
  <c r="E42" i="33" s="1"/>
  <c r="C39" i="48"/>
  <c r="C37" i="48" s="1"/>
  <c r="C36" i="48" s="1"/>
  <c r="AG85" i="33" l="1"/>
  <c r="AH72" i="33"/>
  <c r="AH71" i="33" s="1"/>
  <c r="D28" i="48" s="1"/>
  <c r="F28" i="48" s="1"/>
  <c r="E23" i="48"/>
  <c r="E22" i="48" s="1"/>
  <c r="AG71" i="33" l="1"/>
  <c r="C28" i="48" s="1"/>
  <c r="AG72" i="33"/>
  <c r="F12" i="48"/>
  <c r="F11" i="48" s="1"/>
  <c r="AB16" i="42"/>
  <c r="AB14" i="42"/>
  <c r="I35" i="48" s="1"/>
  <c r="W16" i="42"/>
  <c r="W14" i="42"/>
  <c r="H21" i="48" l="1"/>
  <c r="H19" i="48"/>
  <c r="AK107" i="33"/>
  <c r="AK102" i="33" s="1"/>
  <c r="AL107" i="33"/>
  <c r="AJ107" i="33"/>
  <c r="AI107" i="33"/>
  <c r="J20" i="48" l="1"/>
  <c r="J18" i="48" s="1"/>
  <c r="AB13" i="42"/>
  <c r="H20" i="48" l="1"/>
  <c r="I39" i="48"/>
  <c r="I37" i="48" s="1"/>
  <c r="E33" i="48" l="1"/>
  <c r="D35" i="48"/>
  <c r="D33" i="48" l="1"/>
  <c r="C35" i="48"/>
  <c r="C33" i="48" s="1"/>
  <c r="C32" i="48" s="1"/>
  <c r="H38" i="48"/>
  <c r="AD15" i="42"/>
  <c r="AE15" i="42"/>
  <c r="AF15" i="42"/>
  <c r="AF11" i="42" s="1"/>
  <c r="AA15" i="42"/>
  <c r="I36" i="48" l="1"/>
  <c r="AB15" i="42"/>
  <c r="E37" i="48"/>
  <c r="E36" i="48" s="1"/>
  <c r="G37" i="48"/>
  <c r="G36" i="48" s="1"/>
  <c r="J37" i="48"/>
  <c r="J36" i="48" s="1"/>
  <c r="D37" i="48"/>
  <c r="D36" i="48" s="1"/>
  <c r="I13" i="42"/>
  <c r="H39" i="48" l="1"/>
  <c r="H37" i="48" s="1"/>
  <c r="K39" i="48" l="1"/>
  <c r="K37" i="48" l="1"/>
  <c r="H36" i="48"/>
  <c r="K36" i="48" s="1"/>
  <c r="D18" i="48" l="1"/>
  <c r="H18" i="48"/>
  <c r="I18" i="48"/>
  <c r="N104" i="33"/>
  <c r="N103" i="33" s="1"/>
  <c r="O104" i="33"/>
  <c r="O103" i="33" s="1"/>
  <c r="P104" i="33"/>
  <c r="P103" i="33" s="1"/>
  <c r="Q104" i="33"/>
  <c r="Q103" i="33" s="1"/>
  <c r="R104" i="33"/>
  <c r="R103" i="33" s="1"/>
  <c r="S104" i="33"/>
  <c r="S103" i="33" s="1"/>
  <c r="T104" i="33"/>
  <c r="T103" i="33" s="1"/>
  <c r="U104" i="33"/>
  <c r="U103" i="33" s="1"/>
  <c r="V104" i="33"/>
  <c r="V103" i="33" s="1"/>
  <c r="W104" i="33"/>
  <c r="W103" i="33" s="1"/>
  <c r="X104" i="33"/>
  <c r="X103" i="33" s="1"/>
  <c r="Y104" i="33"/>
  <c r="Y103" i="33" s="1"/>
  <c r="Z104" i="33"/>
  <c r="Z103" i="33" s="1"/>
  <c r="AA104" i="33"/>
  <c r="AA103" i="33" s="1"/>
  <c r="AB104" i="33"/>
  <c r="AB103" i="33" s="1"/>
  <c r="AC104" i="33"/>
  <c r="AC103" i="33" s="1"/>
  <c r="AD104" i="33"/>
  <c r="AD103" i="33" s="1"/>
  <c r="AE104" i="33"/>
  <c r="AE103" i="33" s="1"/>
  <c r="AF104" i="33"/>
  <c r="AF103" i="33" s="1"/>
  <c r="AH104" i="33"/>
  <c r="AH103" i="33" s="1"/>
  <c r="AH102" i="33" s="1"/>
  <c r="AI104" i="33"/>
  <c r="AI103" i="33" s="1"/>
  <c r="N107" i="33"/>
  <c r="O107" i="33"/>
  <c r="P107" i="33"/>
  <c r="Q107" i="33"/>
  <c r="R107" i="33"/>
  <c r="S107" i="33"/>
  <c r="T107" i="33"/>
  <c r="U107" i="33"/>
  <c r="V107" i="33"/>
  <c r="W107" i="33"/>
  <c r="X107" i="33"/>
  <c r="Y107" i="33"/>
  <c r="Z107" i="33"/>
  <c r="AA107" i="33"/>
  <c r="AB107" i="33"/>
  <c r="AC107" i="33"/>
  <c r="AD107" i="33"/>
  <c r="AE107" i="33"/>
  <c r="AF107" i="33"/>
  <c r="AH107" i="33"/>
  <c r="N111" i="33"/>
  <c r="O111" i="33"/>
  <c r="P111" i="33"/>
  <c r="Q111" i="33"/>
  <c r="R111" i="33"/>
  <c r="S111" i="33"/>
  <c r="T111" i="33"/>
  <c r="U111" i="33"/>
  <c r="V111" i="33"/>
  <c r="W111" i="33"/>
  <c r="X111" i="33"/>
  <c r="Y111" i="33"/>
  <c r="Z111" i="33"/>
  <c r="AA111" i="33"/>
  <c r="AB111" i="33"/>
  <c r="AC111" i="33"/>
  <c r="AD111" i="33"/>
  <c r="AE111" i="33"/>
  <c r="AF111" i="33"/>
  <c r="AI111" i="33"/>
  <c r="AG108" i="33"/>
  <c r="M108" i="33" s="1"/>
  <c r="AG109" i="33"/>
  <c r="M109" i="33" s="1"/>
  <c r="AG110" i="33"/>
  <c r="M110" i="33" s="1"/>
  <c r="AG113" i="33"/>
  <c r="AG114" i="33"/>
  <c r="M114" i="33" s="1"/>
  <c r="AG115" i="33"/>
  <c r="M115" i="33" s="1"/>
  <c r="AG106" i="33"/>
  <c r="M106" i="33" s="1"/>
  <c r="AG105" i="33"/>
  <c r="M105" i="33" s="1"/>
  <c r="G115" i="33"/>
  <c r="G114" i="33"/>
  <c r="F114" i="33"/>
  <c r="E114" i="33"/>
  <c r="G113" i="33"/>
  <c r="F113" i="33"/>
  <c r="E113" i="33"/>
  <c r="G112" i="33"/>
  <c r="F112" i="33"/>
  <c r="I111" i="33"/>
  <c r="H111" i="33"/>
  <c r="G110" i="33"/>
  <c r="G109" i="33"/>
  <c r="H108" i="33"/>
  <c r="H107" i="33" s="1"/>
  <c r="F108" i="33"/>
  <c r="F107" i="33" s="1"/>
  <c r="I107" i="33"/>
  <c r="G106" i="33"/>
  <c r="G104" i="33" s="1"/>
  <c r="I104" i="33"/>
  <c r="H104" i="33"/>
  <c r="AI10" i="33"/>
  <c r="AL10" i="33"/>
  <c r="AL9" i="33" s="1"/>
  <c r="N19" i="33"/>
  <c r="O19" i="33"/>
  <c r="P19" i="33"/>
  <c r="Q19" i="33"/>
  <c r="S19" i="33"/>
  <c r="T19" i="33"/>
  <c r="U19" i="33"/>
  <c r="V19" i="33"/>
  <c r="W19" i="33"/>
  <c r="X19" i="33"/>
  <c r="Y19" i="33"/>
  <c r="Z19" i="33"/>
  <c r="AA19" i="33"/>
  <c r="AB19" i="33"/>
  <c r="AC19" i="33"/>
  <c r="AD19" i="33"/>
  <c r="AE19" i="33"/>
  <c r="AF19" i="33"/>
  <c r="AI19" i="33"/>
  <c r="AK19" i="33"/>
  <c r="AL19" i="33"/>
  <c r="M113" i="33" l="1"/>
  <c r="M111" i="33" s="1"/>
  <c r="AG111" i="33"/>
  <c r="Y102" i="33"/>
  <c r="Y9" i="33" s="1"/>
  <c r="Q102" i="33"/>
  <c r="AE102" i="33"/>
  <c r="AA102" i="33"/>
  <c r="AA9" i="33" s="1"/>
  <c r="W102" i="33"/>
  <c r="W9" i="33" s="1"/>
  <c r="S102" i="33"/>
  <c r="O102" i="33"/>
  <c r="AI102" i="33"/>
  <c r="AI9" i="33" s="1"/>
  <c r="Z102" i="33"/>
  <c r="Z9" i="33" s="1"/>
  <c r="V102" i="33"/>
  <c r="V9" i="33" s="1"/>
  <c r="R102" i="33"/>
  <c r="AE9" i="33"/>
  <c r="M104" i="33"/>
  <c r="M103" i="33" s="1"/>
  <c r="G19" i="48" s="1"/>
  <c r="C19" i="48" s="1"/>
  <c r="F111" i="33"/>
  <c r="AF102" i="33"/>
  <c r="AF9" i="33" s="1"/>
  <c r="X102" i="33"/>
  <c r="X9" i="33" s="1"/>
  <c r="P102" i="33"/>
  <c r="M107" i="33"/>
  <c r="G20" i="48" s="1"/>
  <c r="C20" i="48" s="1"/>
  <c r="K20" i="48" s="1"/>
  <c r="AC102" i="33"/>
  <c r="AC9" i="33" s="1"/>
  <c r="U102" i="33"/>
  <c r="AB102" i="33"/>
  <c r="AB9" i="33" s="1"/>
  <c r="T102" i="33"/>
  <c r="AD102" i="33"/>
  <c r="AD9" i="33" s="1"/>
  <c r="N102" i="33"/>
  <c r="G108" i="33"/>
  <c r="G107" i="33" s="1"/>
  <c r="G111" i="33"/>
  <c r="AG104" i="33"/>
  <c r="AG103" i="33" s="1"/>
  <c r="AG107" i="33"/>
  <c r="M19" i="33"/>
  <c r="AG102" i="33" l="1"/>
  <c r="G18" i="48"/>
  <c r="G13" i="48" s="1"/>
  <c r="M102" i="33"/>
  <c r="C18" i="48"/>
  <c r="K18" i="48" l="1"/>
  <c r="D30" i="48"/>
  <c r="C30" i="48" s="1"/>
  <c r="C29" i="48" s="1"/>
  <c r="D31" i="48"/>
  <c r="G29" i="48"/>
  <c r="G12" i="48" s="1"/>
  <c r="I29" i="48"/>
  <c r="D29" i="48" l="1"/>
  <c r="D12" i="48" s="1"/>
  <c r="D11" i="48" s="1"/>
  <c r="E12" i="48"/>
  <c r="AK18" i="33"/>
  <c r="C12" i="48" l="1"/>
  <c r="C11" i="48" s="1"/>
  <c r="AK27" i="33"/>
  <c r="AK26" i="33" s="1"/>
  <c r="AK25" i="33" s="1"/>
  <c r="AK9" i="33" s="1"/>
  <c r="AK22" i="33"/>
  <c r="AK14" i="33"/>
  <c r="AJ16" i="33"/>
  <c r="AJ18" i="33"/>
  <c r="AJ36" i="33"/>
  <c r="AJ35" i="33"/>
  <c r="AJ34" i="33"/>
  <c r="AJ31" i="33"/>
  <c r="AJ30" i="33"/>
  <c r="AJ24" i="33"/>
  <c r="AJ23" i="33"/>
  <c r="AJ20" i="33"/>
  <c r="AJ19" i="33" s="1"/>
  <c r="AG40" i="33"/>
  <c r="AG39" i="33" s="1"/>
  <c r="AG38" i="33" s="1"/>
  <c r="AG37" i="33" s="1"/>
  <c r="AG36" i="33"/>
  <c r="AG34" i="33"/>
  <c r="AG31" i="33"/>
  <c r="AG30" i="33"/>
  <c r="AG28" i="33" s="1"/>
  <c r="AG24" i="33"/>
  <c r="AG23" i="33"/>
  <c r="AG22" i="33" s="1"/>
  <c r="AJ28" i="33" l="1"/>
  <c r="AJ13" i="33"/>
  <c r="AJ27" i="33"/>
  <c r="AG21" i="33"/>
  <c r="AJ33" i="33"/>
  <c r="AJ32" i="33" s="1"/>
  <c r="AG27" i="33"/>
  <c r="AG26" i="33" s="1"/>
  <c r="AG25" i="33" s="1"/>
  <c r="H17" i="48"/>
  <c r="C16" i="48"/>
  <c r="J33" i="48"/>
  <c r="J32" i="48" s="1"/>
  <c r="G33" i="48"/>
  <c r="G32" i="48" s="1"/>
  <c r="G11" i="48" s="1"/>
  <c r="E32" i="48"/>
  <c r="E11" i="48" s="1"/>
  <c r="H16" i="48"/>
  <c r="I14" i="48"/>
  <c r="AJ26" i="33" l="1"/>
  <c r="AJ25" i="33" s="1"/>
  <c r="AJ14" i="33"/>
  <c r="I12" i="48"/>
  <c r="M39" i="33"/>
  <c r="M38" i="33" s="1"/>
  <c r="N39" i="33"/>
  <c r="D32" i="48" l="1"/>
  <c r="J13" i="42"/>
  <c r="J12" i="42" s="1"/>
  <c r="J11" i="42" s="1"/>
  <c r="K13" i="42"/>
  <c r="K12" i="42" s="1"/>
  <c r="K11" i="42" s="1"/>
  <c r="L13" i="42"/>
  <c r="L12" i="42" s="1"/>
  <c r="L11" i="42" s="1"/>
  <c r="M13" i="42"/>
  <c r="M12" i="42" s="1"/>
  <c r="M11" i="42" s="1"/>
  <c r="N13" i="42"/>
  <c r="N12" i="42" s="1"/>
  <c r="N11" i="42" s="1"/>
  <c r="O13" i="42"/>
  <c r="O12" i="42" s="1"/>
  <c r="O11" i="42" s="1"/>
  <c r="P13" i="42"/>
  <c r="P12" i="42" s="1"/>
  <c r="P11" i="42" s="1"/>
  <c r="Q13" i="42"/>
  <c r="Q12" i="42" s="1"/>
  <c r="Q11" i="42" s="1"/>
  <c r="R13" i="42"/>
  <c r="R12" i="42" s="1"/>
  <c r="R11" i="42" s="1"/>
  <c r="S13" i="42"/>
  <c r="S12" i="42" s="1"/>
  <c r="S11" i="42" s="1"/>
  <c r="T13" i="42"/>
  <c r="T12" i="42" s="1"/>
  <c r="T11" i="42" s="1"/>
  <c r="U13" i="42"/>
  <c r="U12" i="42" s="1"/>
  <c r="U11" i="42" s="1"/>
  <c r="V13" i="42"/>
  <c r="V12" i="42" s="1"/>
  <c r="V11" i="42" s="1"/>
  <c r="W13" i="42"/>
  <c r="W12" i="42" s="1"/>
  <c r="W11" i="42" s="1"/>
  <c r="Y13" i="42"/>
  <c r="Y12" i="42" s="1"/>
  <c r="Y11" i="42" s="1"/>
  <c r="Z13" i="42"/>
  <c r="Z12" i="42" s="1"/>
  <c r="Z11" i="42" s="1"/>
  <c r="AA13" i="42"/>
  <c r="AA12" i="42" s="1"/>
  <c r="AA11" i="42" s="1"/>
  <c r="AB12" i="42"/>
  <c r="AB11" i="42" s="1"/>
  <c r="AD13" i="42"/>
  <c r="AD12" i="42" s="1"/>
  <c r="AD11" i="42" s="1"/>
  <c r="AE13" i="42"/>
  <c r="AE12" i="42" s="1"/>
  <c r="AE11" i="42" s="1"/>
  <c r="I12" i="42"/>
  <c r="I11" i="42" s="1"/>
  <c r="H15" i="48" l="1"/>
  <c r="H35" i="48"/>
  <c r="H33" i="48" s="1"/>
  <c r="AH35" i="33"/>
  <c r="AH20" i="33"/>
  <c r="AM9" i="33"/>
  <c r="H14" i="48" l="1"/>
  <c r="I33" i="48"/>
  <c r="I32" i="48" s="1"/>
  <c r="I11" i="48" s="1"/>
  <c r="H32" i="48"/>
  <c r="AG13" i="33"/>
  <c r="AG12" i="33" s="1"/>
  <c r="AG35" i="33"/>
  <c r="AG20" i="33"/>
  <c r="AG19" i="33" s="1"/>
  <c r="S39" i="33"/>
  <c r="S38" i="33" s="1"/>
  <c r="S37" i="33" s="1"/>
  <c r="R39" i="33"/>
  <c r="R38" i="33" s="1"/>
  <c r="R37" i="33" s="1"/>
  <c r="Q39" i="33"/>
  <c r="Q38" i="33" s="1"/>
  <c r="Q37" i="33" s="1"/>
  <c r="P39" i="33"/>
  <c r="P38" i="33" s="1"/>
  <c r="P37" i="33" s="1"/>
  <c r="R35" i="33"/>
  <c r="R33" i="33" s="1"/>
  <c r="R32" i="33" s="1"/>
  <c r="S33" i="33"/>
  <c r="S32" i="33" s="1"/>
  <c r="Q33" i="33"/>
  <c r="Q32" i="33" s="1"/>
  <c r="P33" i="33"/>
  <c r="P32" i="33" s="1"/>
  <c r="S28" i="33"/>
  <c r="S27" i="33" s="1"/>
  <c r="S26" i="33" s="1"/>
  <c r="S25" i="33" s="1"/>
  <c r="R28" i="33"/>
  <c r="R27" i="33" s="1"/>
  <c r="R26" i="33" s="1"/>
  <c r="R25" i="33" s="1"/>
  <c r="Q28" i="33"/>
  <c r="Q27" i="33" s="1"/>
  <c r="Q26" i="33" s="1"/>
  <c r="Q25" i="33" s="1"/>
  <c r="P28" i="33"/>
  <c r="P27" i="33" s="1"/>
  <c r="P26" i="33" s="1"/>
  <c r="P25" i="33" s="1"/>
  <c r="R24" i="33"/>
  <c r="R22" i="33" s="1"/>
  <c r="R21" i="33" s="1"/>
  <c r="S22" i="33"/>
  <c r="S21" i="33" s="1"/>
  <c r="Q22" i="33"/>
  <c r="Q21" i="33" s="1"/>
  <c r="P22" i="33"/>
  <c r="P21" i="33" s="1"/>
  <c r="R20" i="33"/>
  <c r="R19" i="33" s="1"/>
  <c r="R18" i="33"/>
  <c r="R15" i="33" s="1"/>
  <c r="R14" i="33" s="1"/>
  <c r="S15" i="33"/>
  <c r="S13" i="33" s="1"/>
  <c r="S12" i="33" s="1"/>
  <c r="Q15" i="33"/>
  <c r="Q14" i="33" s="1"/>
  <c r="P15" i="33"/>
  <c r="P13" i="33" s="1"/>
  <c r="U39" i="33"/>
  <c r="U38" i="33" s="1"/>
  <c r="U37" i="33" s="1"/>
  <c r="T39" i="33"/>
  <c r="T38" i="33" s="1"/>
  <c r="T37" i="33" s="1"/>
  <c r="O39" i="33"/>
  <c r="O38" i="33" s="1"/>
  <c r="O37" i="33" s="1"/>
  <c r="N38" i="33"/>
  <c r="N37" i="33" s="1"/>
  <c r="M37" i="33"/>
  <c r="U33" i="33"/>
  <c r="U32" i="33" s="1"/>
  <c r="T33" i="33"/>
  <c r="T32" i="33" s="1"/>
  <c r="O33" i="33"/>
  <c r="O32" i="33" s="1"/>
  <c r="N33" i="33"/>
  <c r="N32" i="33" s="1"/>
  <c r="M33" i="33"/>
  <c r="M32" i="33" s="1"/>
  <c r="U28" i="33"/>
  <c r="U27" i="33" s="1"/>
  <c r="U26" i="33" s="1"/>
  <c r="U25" i="33" s="1"/>
  <c r="T28" i="33"/>
  <c r="T27" i="33" s="1"/>
  <c r="T26" i="33" s="1"/>
  <c r="T25" i="33" s="1"/>
  <c r="N28" i="33"/>
  <c r="N27" i="33" s="1"/>
  <c r="N26" i="33" s="1"/>
  <c r="N25" i="33" s="1"/>
  <c r="M28" i="33"/>
  <c r="M27" i="33" s="1"/>
  <c r="M26" i="33" s="1"/>
  <c r="M25" i="33" s="1"/>
  <c r="U22" i="33"/>
  <c r="U21" i="33" s="1"/>
  <c r="T22" i="33"/>
  <c r="T21" i="33" s="1"/>
  <c r="N22" i="33"/>
  <c r="N21" i="33" s="1"/>
  <c r="M22" i="33"/>
  <c r="M21" i="33" s="1"/>
  <c r="U15" i="33"/>
  <c r="U14" i="33" s="1"/>
  <c r="T15" i="33"/>
  <c r="T13" i="33" s="1"/>
  <c r="N15" i="33"/>
  <c r="N14" i="33" s="1"/>
  <c r="M15" i="33"/>
  <c r="M13" i="33" s="1"/>
  <c r="K14" i="48" l="1"/>
  <c r="K15" i="48"/>
  <c r="AG33" i="33"/>
  <c r="AG32" i="33" s="1"/>
  <c r="AG10" i="33" s="1"/>
  <c r="K13" i="48"/>
  <c r="M12" i="33"/>
  <c r="M11" i="33" s="1"/>
  <c r="M10" i="33" s="1"/>
  <c r="AH14" i="33"/>
  <c r="K33" i="48"/>
  <c r="K35" i="48"/>
  <c r="K32" i="48"/>
  <c r="P14" i="33"/>
  <c r="M14" i="33"/>
  <c r="N13" i="33"/>
  <c r="N12" i="33" s="1"/>
  <c r="N11" i="33" s="1"/>
  <c r="N10" i="33" s="1"/>
  <c r="AG14" i="33"/>
  <c r="T12" i="33"/>
  <c r="T11" i="33" s="1"/>
  <c r="T10" i="33" s="1"/>
  <c r="P12" i="33"/>
  <c r="P11" i="33" s="1"/>
  <c r="P10" i="33" s="1"/>
  <c r="S14" i="33"/>
  <c r="U13" i="33"/>
  <c r="U12" i="33" s="1"/>
  <c r="U11" i="33" s="1"/>
  <c r="U10" i="33" s="1"/>
  <c r="Q13" i="33"/>
  <c r="Q12" i="33" s="1"/>
  <c r="Q11" i="33" s="1"/>
  <c r="Q10" i="33" s="1"/>
  <c r="T14" i="33"/>
  <c r="R13" i="33"/>
  <c r="R12" i="33" s="1"/>
  <c r="R11" i="33" s="1"/>
  <c r="R10" i="33" s="1"/>
  <c r="O15" i="33"/>
  <c r="O13" i="33" s="1"/>
  <c r="O12" i="33" s="1"/>
  <c r="S11" i="33"/>
  <c r="S10" i="33" s="1"/>
  <c r="O11" i="33" l="1"/>
  <c r="O10" i="33" s="1"/>
  <c r="O9" i="33" s="1"/>
  <c r="R9" i="33"/>
  <c r="T9" i="33"/>
  <c r="M9" i="33"/>
  <c r="Q9" i="33"/>
  <c r="P9" i="33"/>
  <c r="U9" i="33"/>
  <c r="N9" i="33"/>
  <c r="S9" i="33"/>
  <c r="O14" i="33"/>
  <c r="J31" i="48" l="1"/>
  <c r="H31" i="48" l="1"/>
  <c r="K31" i="48" l="1"/>
  <c r="J30" i="48" l="1"/>
  <c r="H30" i="48" l="1"/>
  <c r="J29" i="48"/>
  <c r="J12" i="48" s="1"/>
  <c r="J11" i="48" s="1"/>
  <c r="K30" i="48" l="1"/>
  <c r="H29" i="48"/>
  <c r="H12" i="48" l="1"/>
  <c r="K29" i="48"/>
  <c r="H11" i="48" l="1"/>
  <c r="K11" i="48" s="1"/>
  <c r="K12" i="48"/>
</calcChain>
</file>

<file path=xl/comments1.xml><?xml version="1.0" encoding="utf-8"?>
<comments xmlns="http://schemas.openxmlformats.org/spreadsheetml/2006/main">
  <authors>
    <author>DELL</author>
  </authors>
  <commentList>
    <comment ref="AH16" authorId="0">
      <text>
        <r>
          <rPr>
            <b/>
            <sz val="9"/>
            <color indexed="81"/>
            <rFont val="Tahoma"/>
            <family val="2"/>
          </rPr>
          <t>DELL:</t>
        </r>
        <r>
          <rPr>
            <sz val="9"/>
            <color indexed="81"/>
            <rFont val="Tahoma"/>
            <family val="2"/>
          </rPr>
          <t xml:space="preserve">
ĐC giảm 1,989,854</t>
        </r>
      </text>
    </comment>
    <comment ref="AH23" authorId="0">
      <text>
        <r>
          <rPr>
            <b/>
            <sz val="9"/>
            <color indexed="81"/>
            <rFont val="Tahoma"/>
            <family val="2"/>
          </rPr>
          <t>DELL:</t>
        </r>
        <r>
          <rPr>
            <sz val="9"/>
            <color indexed="81"/>
            <rFont val="Tahoma"/>
            <family val="2"/>
          </rPr>
          <t xml:space="preserve">
Giảm 93</t>
        </r>
      </text>
    </comment>
    <comment ref="AH41" authorId="0">
      <text>
        <r>
          <rPr>
            <b/>
            <sz val="9"/>
            <color indexed="81"/>
            <rFont val="Tahoma"/>
            <family val="2"/>
          </rPr>
          <t>DELL:</t>
        </r>
        <r>
          <rPr>
            <sz val="9"/>
            <color indexed="81"/>
            <rFont val="Tahoma"/>
            <family val="2"/>
          </rPr>
          <t xml:space="preserve">
ĐC tăng 910</t>
        </r>
      </text>
    </comment>
    <comment ref="AH60" authorId="0">
      <text>
        <r>
          <rPr>
            <b/>
            <sz val="9"/>
            <color indexed="81"/>
            <rFont val="Tahoma"/>
            <family val="2"/>
          </rPr>
          <t>DELL:</t>
        </r>
        <r>
          <rPr>
            <sz val="9"/>
            <color indexed="81"/>
            <rFont val="Tahoma"/>
            <family val="2"/>
          </rPr>
          <t xml:space="preserve">
QĐ 500,13,11,2023</t>
        </r>
      </text>
    </comment>
    <comment ref="AH64" authorId="0">
      <text>
        <r>
          <rPr>
            <b/>
            <sz val="9"/>
            <color indexed="81"/>
            <rFont val="Tahoma"/>
            <family val="2"/>
          </rPr>
          <t>DELL:</t>
        </r>
        <r>
          <rPr>
            <sz val="9"/>
            <color indexed="81"/>
            <rFont val="Tahoma"/>
            <family val="2"/>
          </rPr>
          <t xml:space="preserve">
QĐ 500 13,11,2023</t>
        </r>
      </text>
    </comment>
    <comment ref="AH67" authorId="0">
      <text>
        <r>
          <rPr>
            <b/>
            <sz val="9"/>
            <color indexed="81"/>
            <rFont val="Tahoma"/>
            <family val="2"/>
          </rPr>
          <t>DELL:</t>
        </r>
        <r>
          <rPr>
            <sz val="9"/>
            <color indexed="81"/>
            <rFont val="Tahoma"/>
            <family val="2"/>
          </rPr>
          <t xml:space="preserve">
QĐ 500,13,11,2023</t>
        </r>
      </text>
    </comment>
    <comment ref="AH68" authorId="0">
      <text>
        <r>
          <rPr>
            <b/>
            <sz val="9"/>
            <color indexed="81"/>
            <rFont val="Tahoma"/>
            <family val="2"/>
          </rPr>
          <t>DELL:</t>
        </r>
        <r>
          <rPr>
            <sz val="9"/>
            <color indexed="81"/>
            <rFont val="Tahoma"/>
            <family val="2"/>
          </rPr>
          <t xml:space="preserve">
QĐ 500,13,11,2023</t>
        </r>
      </text>
    </comment>
    <comment ref="AH69" authorId="0">
      <text>
        <r>
          <rPr>
            <b/>
            <sz val="9"/>
            <color indexed="81"/>
            <rFont val="Tahoma"/>
            <family val="2"/>
          </rPr>
          <t>DELL:</t>
        </r>
        <r>
          <rPr>
            <sz val="9"/>
            <color indexed="81"/>
            <rFont val="Tahoma"/>
            <family val="2"/>
          </rPr>
          <t xml:space="preserve">
QĐ 500,13,11,2023</t>
        </r>
      </text>
    </comment>
    <comment ref="AH70" authorId="0">
      <text>
        <r>
          <rPr>
            <b/>
            <sz val="9"/>
            <color indexed="81"/>
            <rFont val="Tahoma"/>
            <family val="2"/>
          </rPr>
          <t>DELL:</t>
        </r>
        <r>
          <rPr>
            <sz val="9"/>
            <color indexed="81"/>
            <rFont val="Tahoma"/>
            <family val="2"/>
          </rPr>
          <t xml:space="preserve">
QĐ 500,13,11,2023</t>
        </r>
      </text>
    </comment>
    <comment ref="AH74" authorId="0">
      <text>
        <r>
          <rPr>
            <b/>
            <sz val="9"/>
            <color indexed="81"/>
            <rFont val="Tahoma"/>
            <family val="2"/>
          </rPr>
          <t>DELL:</t>
        </r>
        <r>
          <rPr>
            <sz val="9"/>
            <color indexed="81"/>
            <rFont val="Tahoma"/>
            <family val="2"/>
          </rPr>
          <t xml:space="preserve">
QĐ 500,13,11,2023</t>
        </r>
      </text>
    </comment>
    <comment ref="AH79" authorId="0">
      <text>
        <r>
          <rPr>
            <b/>
            <sz val="9"/>
            <color indexed="81"/>
            <rFont val="Tahoma"/>
            <family val="2"/>
          </rPr>
          <t>DELL:</t>
        </r>
        <r>
          <rPr>
            <sz val="9"/>
            <color indexed="81"/>
            <rFont val="Tahoma"/>
            <family val="2"/>
          </rPr>
          <t xml:space="preserve">
QĐ 500,13,11,2023</t>
        </r>
      </text>
    </comment>
    <comment ref="AH81" authorId="0">
      <text>
        <r>
          <rPr>
            <b/>
            <sz val="9"/>
            <color indexed="81"/>
            <rFont val="Tahoma"/>
            <family val="2"/>
          </rPr>
          <t>DELL:</t>
        </r>
        <r>
          <rPr>
            <sz val="9"/>
            <color indexed="81"/>
            <rFont val="Tahoma"/>
            <family val="2"/>
          </rPr>
          <t xml:space="preserve">
QĐ 500,13,11,2023</t>
        </r>
      </text>
    </comment>
    <comment ref="AH82" authorId="0">
      <text>
        <r>
          <rPr>
            <b/>
            <sz val="9"/>
            <color indexed="81"/>
            <rFont val="Tahoma"/>
            <family val="2"/>
          </rPr>
          <t>DELL:</t>
        </r>
        <r>
          <rPr>
            <sz val="9"/>
            <color indexed="81"/>
            <rFont val="Tahoma"/>
            <family val="2"/>
          </rPr>
          <t xml:space="preserve">
QĐ 500,13,11,2023</t>
        </r>
      </text>
    </comment>
    <comment ref="AH90" authorId="0">
      <text>
        <r>
          <rPr>
            <b/>
            <sz val="9"/>
            <color indexed="81"/>
            <rFont val="Tahoma"/>
            <family val="2"/>
          </rPr>
          <t>DELL:</t>
        </r>
        <r>
          <rPr>
            <sz val="9"/>
            <color indexed="81"/>
            <rFont val="Tahoma"/>
            <family val="2"/>
          </rPr>
          <t xml:space="preserve">
QĐ 500,13,11,2023</t>
        </r>
      </text>
    </comment>
    <comment ref="AH101" authorId="0">
      <text>
        <r>
          <rPr>
            <b/>
            <sz val="9"/>
            <color indexed="81"/>
            <rFont val="Tahoma"/>
            <family val="2"/>
          </rPr>
          <t>DELL:</t>
        </r>
        <r>
          <rPr>
            <sz val="9"/>
            <color indexed="81"/>
            <rFont val="Tahoma"/>
            <family val="2"/>
          </rPr>
          <t xml:space="preserve">
qđ 602 ngày 18.12.2023</t>
        </r>
      </text>
    </comment>
    <comment ref="AI112" authorId="0">
      <text>
        <r>
          <rPr>
            <b/>
            <sz val="9"/>
            <color indexed="81"/>
            <rFont val="Tahoma"/>
            <family val="2"/>
          </rPr>
          <t>DELL:</t>
        </r>
        <r>
          <rPr>
            <sz val="9"/>
            <color indexed="81"/>
            <rFont val="Tahoma"/>
            <family val="2"/>
          </rPr>
          <t xml:space="preserve">
QĐ 501/QĐ-UBND NGÀY 14/11/2023</t>
        </r>
      </text>
    </comment>
    <comment ref="AH116" authorId="0">
      <text>
        <r>
          <rPr>
            <b/>
            <sz val="9"/>
            <color indexed="81"/>
            <rFont val="Tahoma"/>
            <family val="2"/>
          </rPr>
          <t>DELL:</t>
        </r>
        <r>
          <rPr>
            <sz val="9"/>
            <color indexed="81"/>
            <rFont val="Tahoma"/>
            <family val="2"/>
          </rPr>
          <t xml:space="preserve">
QĐ 501/QĐ-UBND NGÀY 14/11/2023</t>
        </r>
      </text>
    </comment>
  </commentList>
</comments>
</file>

<file path=xl/sharedStrings.xml><?xml version="1.0" encoding="utf-8"?>
<sst xmlns="http://schemas.openxmlformats.org/spreadsheetml/2006/main" count="1095" uniqueCount="661">
  <si>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</si>
  <si>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</si>
  <si>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</si>
  <si>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</si>
  <si>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</si>
  <si>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</si>
  <si>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</si>
  <si>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</si>
  <si>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</si>
  <si>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</si>
  <si>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</si>
  <si>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</si>
  <si>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</si>
  <si>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</si>
  <si>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</si>
  <si>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</si>
  <si>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</si>
  <si>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</si>
  <si>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</si>
  <si>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</si>
  <si>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</si>
  <si>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</si>
  <si>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</si>
  <si>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</si>
  <si>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</si>
  <si>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</si>
  <si>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</si>
  <si>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</si>
  <si>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</si>
  <si>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</si>
  <si>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</si>
  <si>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</si>
  <si>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</si>
  <si>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</si>
  <si>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</si>
  <si>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</si>
  <si>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</si>
  <si>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</si>
  <si>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</si>
  <si>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</si>
  <si>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</si>
  <si>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</si>
  <si>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</si>
  <si>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</si>
  <si>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</si>
  <si>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</si>
  <si>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</si>
  <si>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</si>
  <si>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</si>
  <si>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</si>
  <si>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</si>
  <si>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</si>
  <si>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</si>
  <si>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</si>
  <si>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</si>
  <si>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</si>
  <si>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</si>
  <si>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</si>
  <si>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</si>
  <si>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</si>
  <si>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</si>
  <si>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</si>
  <si>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</si>
  <si>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</si>
  <si>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</si>
  <si>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</si>
  <si>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</si>
  <si>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</si>
  <si>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</si>
  <si>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</si>
  <si>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</si>
  <si>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</si>
  <si>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</si>
  <si>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</si>
  <si>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</si>
  <si>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</si>
  <si>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</si>
  <si>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</si>
  <si>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</si>
  <si>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</si>
  <si>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</si>
  <si>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</si>
  <si>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</si>
  <si>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</si>
  <si>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</si>
  <si>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</si>
  <si>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</si>
  <si>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</si>
  <si>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</si>
  <si>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</si>
  <si>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</si>
  <si>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</si>
  <si>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</si>
  <si>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</si>
  <si>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</si>
  <si>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</si>
  <si>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</si>
  <si>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</si>
  <si>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</si>
  <si>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</si>
  <si>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</si>
  <si>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</si>
  <si>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</si>
  <si>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</si>
  <si>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</si>
  <si>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</si>
  <si>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</si>
  <si>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</si>
  <si>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</si>
  <si>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</si>
  <si>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</si>
  <si>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</si>
  <si>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</si>
  <si>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</si>
  <si>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</si>
  <si>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</si>
  <si>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</si>
  <si>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</si>
  <si>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</si>
  <si>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</si>
  <si>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</si>
  <si>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</si>
  <si>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</si>
  <si>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</si>
  <si>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</si>
  <si>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</si>
  <si>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</si>
  <si>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</si>
  <si>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</si>
  <si>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</si>
  <si>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</si>
  <si>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</si>
  <si>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</si>
  <si>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</si>
  <si>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</si>
  <si>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</si>
  <si>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</si>
  <si>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</si>
  <si>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</si>
  <si>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</si>
  <si>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</si>
  <si>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</si>
  <si>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</si>
  <si>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</si>
  <si>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</si>
  <si>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</si>
  <si>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</si>
  <si>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</si>
  <si>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</si>
  <si>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</si>
  <si>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</si>
  <si>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</si>
  <si>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</si>
  <si>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</si>
  <si>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</si>
  <si>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</si>
  <si>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</si>
  <si>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</si>
  <si>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</si>
  <si>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</si>
  <si>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</si>
  <si>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</si>
  <si>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</si>
  <si>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</si>
  <si>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</si>
  <si>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</si>
  <si>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</si>
  <si>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</si>
  <si>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</si>
  <si>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</si>
  <si>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</si>
  <si>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</si>
  <si>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</si>
  <si>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</si>
  <si>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</si>
  <si>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</si>
  <si>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</si>
  <si>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</si>
  <si>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</si>
  <si>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</si>
  <si>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</si>
  <si>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</si>
  <si>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</si>
  <si>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</si>
  <si>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</si>
  <si>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</si>
  <si>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</si>
  <si>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</si>
  <si>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</si>
  <si>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</si>
  <si>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</si>
  <si>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</si>
  <si>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</si>
  <si>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</si>
  <si>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</si>
  <si>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</si>
  <si>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</si>
  <si>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</si>
  <si>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</si>
  <si>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</si>
  <si>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</si>
  <si>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</si>
  <si>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</si>
  <si>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</si>
  <si>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</si>
  <si>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</si>
  <si>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</si>
  <si>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</si>
  <si>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</si>
  <si>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</si>
  <si>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</si>
  <si>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</si>
  <si>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</si>
  <si>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</si>
  <si>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</si>
  <si>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</si>
  <si>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</si>
  <si>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</si>
  <si>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</si>
  <si>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</si>
  <si>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</si>
  <si>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</si>
  <si>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</si>
  <si>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</si>
  <si>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</si>
  <si>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</si>
  <si>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</si>
  <si>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</si>
  <si>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</si>
  <si>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</si>
  <si>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</si>
  <si>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</si>
  <si>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</si>
  <si>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</si>
  <si>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</si>
  <si>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</si>
  <si>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</si>
  <si>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</si>
  <si>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</si>
  <si>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</si>
  <si>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</si>
  <si>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</si>
  <si>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</si>
  <si>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</si>
  <si>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</si>
  <si>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</si>
  <si>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</si>
  <si>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</si>
  <si>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</si>
  <si>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</si>
  <si>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</si>
  <si>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</si>
  <si>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</si>
  <si>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</si>
  <si>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</si>
  <si>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</si>
  <si>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</si>
  <si>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</si>
  <si>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</si>
  <si>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</si>
  <si>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</si>
  <si>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</si>
  <si>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</si>
  <si>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</si>
  <si>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</si>
  <si>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</si>
  <si>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</si>
  <si>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</si>
  <si>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</si>
  <si>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</si>
  <si>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</si>
  <si>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</si>
  <si>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</si>
  <si>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</si>
  <si>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</si>
  <si>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</si>
  <si>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</si>
  <si>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</si>
  <si>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</si>
  <si>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</si>
  <si>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</si>
  <si>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</si>
  <si>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</si>
  <si>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</si>
  <si>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</si>
  <si>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</si>
  <si>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</si>
  <si>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</si>
  <si>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</si>
  <si>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</si>
  <si>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</si>
  <si>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</si>
  <si>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</si>
  <si>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</si>
  <si>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</si>
  <si>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</si>
  <si>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</si>
  <si>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</si>
  <si>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</si>
  <si>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</si>
  <si>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</si>
  <si>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</si>
  <si>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</si>
  <si>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</si>
  <si>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</si>
  <si>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</si>
  <si>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</si>
  <si>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</si>
  <si>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</si>
  <si>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</si>
  <si>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</si>
  <si>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</si>
  <si>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</si>
  <si>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</si>
  <si>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</si>
  <si>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</si>
  <si>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</si>
  <si>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</si>
  <si>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</si>
  <si>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</si>
  <si>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</si>
  <si>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</si>
  <si>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</si>
  <si>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</si>
  <si>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</si>
  <si>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</si>
  <si>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</si>
  <si>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</si>
  <si>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</si>
  <si>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</si>
  <si>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</si>
  <si>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</si>
  <si>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</si>
  <si>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</si>
  <si>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</si>
  <si>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</si>
  <si>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</si>
  <si>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</si>
  <si>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</si>
  <si>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</si>
  <si>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</si>
  <si>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</si>
  <si>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</si>
  <si>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</si>
  <si>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</si>
  <si>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</si>
  <si>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</si>
  <si>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</si>
  <si>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</si>
  <si>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</si>
  <si>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</si>
  <si>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</si>
  <si>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</si>
  <si>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</si>
  <si>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</si>
  <si>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</si>
  <si>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</si>
  <si>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</si>
  <si>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</si>
  <si>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</si>
  <si>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</si>
  <si>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</si>
  <si>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</si>
  <si>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</si>
  <si>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</si>
  <si>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</si>
  <si>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</si>
  <si>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</si>
  <si>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</si>
  <si>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</si>
  <si>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</si>
  <si>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</si>
  <si>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</si>
  <si>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</si>
  <si>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</si>
  <si>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</si>
  <si>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</si>
  <si>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</si>
  <si>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</si>
  <si>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</si>
  <si>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</si>
  <si>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</si>
  <si>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</si>
  <si>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</si>
  <si>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</si>
  <si>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</si>
  <si>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</si>
  <si>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</si>
  <si>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</si>
  <si>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</si>
  <si>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</si>
  <si>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</si>
  <si>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</si>
  <si>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</si>
  <si>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</si>
  <si>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</si>
  <si>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</si>
  <si>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</si>
  <si>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</si>
  <si>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</si>
  <si>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</si>
  <si>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</si>
  <si>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</si>
  <si>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</si>
  <si>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</si>
  <si>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</si>
  <si>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</si>
  <si>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</si>
  <si>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</si>
  <si>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</si>
  <si>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</si>
  <si>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</si>
  <si>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</si>
  <si>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</si>
  <si>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</si>
  <si>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</si>
  <si>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</si>
  <si>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</si>
  <si>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</si>
  <si>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</si>
  <si>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</si>
  <si>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</si>
  <si>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</si>
  <si>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</si>
  <si>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</si>
  <si>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</si>
  <si>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</si>
  <si>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</si>
  <si>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</si>
  <si>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</si>
  <si>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</si>
  <si>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</si>
  <si>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</si>
  <si>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</si>
  <si>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</si>
  <si>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</si>
  <si>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</si>
  <si>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</si>
  <si>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</si>
  <si>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</si>
  <si>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</si>
  <si>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</si>
  <si>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</si>
  <si>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</si>
  <si>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</si>
  <si>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</si>
  <si>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</si>
  <si>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</si>
  <si>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</si>
  <si>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</si>
  <si>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</si>
  <si>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</si>
  <si>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</si>
  <si>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</si>
  <si>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</si>
  <si>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</si>
  <si>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</si>
  <si>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</si>
  <si>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</si>
  <si>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</si>
  <si>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</si>
  <si>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</si>
  <si>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</si>
  <si>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</si>
  <si>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</si>
  <si>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</si>
  <si>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</si>
  <si>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</si>
  <si>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</si>
  <si>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</si>
  <si>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</si>
  <si>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</si>
  <si>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</si>
  <si>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</si>
  <si>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</si>
  <si>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</si>
  <si>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</si>
  <si>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</si>
  <si>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</si>
  <si>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</si>
  <si>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</si>
  <si>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</si>
  <si>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</si>
  <si>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</si>
  <si>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</si>
  <si>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</si>
  <si>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</si>
  <si>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</si>
  <si>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</si>
  <si>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</si>
  <si>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</si>
  <si>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</si>
  <si>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</si>
  <si>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</si>
  <si>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</si>
  <si>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</si>
  <si>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</si>
  <si>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</si>
  <si>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</si>
  <si>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</si>
  <si>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</si>
  <si>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</si>
  <si>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</si>
  <si>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</si>
  <si>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</si>
  <si>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</si>
  <si>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</si>
  <si>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</si>
  <si>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</si>
  <si>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</si>
  <si>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</si>
  <si>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</si>
  <si>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</si>
  <si>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</si>
  <si>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</si>
  <si>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</si>
  <si>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</si>
  <si>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</si>
  <si>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</si>
  <si>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</si>
  <si>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</si>
  <si>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</si>
  <si>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</si>
  <si>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</si>
  <si>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</si>
  <si>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</si>
  <si>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</si>
  <si>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</si>
  <si>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</si>
  <si>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</si>
  <si>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</si>
  <si>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</si>
  <si>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</si>
  <si>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</si>
  <si>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</si>
  <si>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</si>
  <si>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</si>
  <si>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</si>
  <si>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</si>
  <si>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</si>
  <si>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</si>
  <si>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</si>
  <si>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</si>
  <si>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</si>
  <si>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</si>
  <si>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</si>
  <si>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</si>
  <si>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</si>
  <si>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</si>
  <si>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</si>
  <si>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</si>
  <si>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</si>
  <si>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</si>
  <si>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</si>
  <si>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</si>
  <si>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</si>
  <si>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</si>
  <si>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</si>
  <si>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</si>
  <si>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</si>
  <si>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</si>
  <si>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</si>
  <si>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</si>
  <si>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</si>
  <si>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</si>
  <si>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</si>
  <si>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</si>
  <si>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</si>
  <si>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</si>
  <si>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</si>
  <si>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</si>
  <si>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</si>
  <si>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</si>
  <si>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</si>
  <si>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</si>
  <si>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</si>
  <si>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</si>
  <si>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</si>
  <si>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</si>
  <si>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</si>
  <si>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</si>
  <si>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</si>
  <si>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</si>
  <si>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</si>
  <si>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</si>
  <si>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</si>
  <si>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</si>
  <si>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</si>
  <si>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</si>
  <si>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</si>
  <si>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Phân cấp đầu tư từ nguồn thu tiền sử dụng đất</t>
  </si>
  <si>
    <t>Kế hoạch năm 2022 kéo dài 2023</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</si>
  <si>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</si>
  <si>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</si>
  <si>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</si>
  <si>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</si>
  <si>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</si>
  <si>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</si>
  <si>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</si>
  <si>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Ngành/lĩnh vực giao thông</t>
  </si>
  <si>
    <t>Tổng số vốn NSTW</t>
  </si>
  <si>
    <t>BIỂU TỔNG HỢP TÌNH HÌNH THỰC HIỆN KẾ HOẠCH VỐN ĐẦU TƯ NĂM 2023</t>
  </si>
  <si>
    <t>Lăp đặt hệ thống thiệt bị Camera giám sát an ninh trên địa bàn huyện</t>
  </si>
  <si>
    <t>Hội trường đa năng xã Đăk Tờ Kan</t>
  </si>
  <si>
    <t>Hội trường đa năng xã Đăk Hà</t>
  </si>
  <si>
    <t>Hội trường đa năng xã Đăk Na</t>
  </si>
  <si>
    <t>Hội trường đa năng xã Văn Xuôi</t>
  </si>
  <si>
    <r>
      <t>Sữa chữa trụ sở làm việc Huyện ủy</t>
    </r>
    <r>
      <rPr>
        <i/>
        <sz val="10"/>
        <rFont val="Times New Roman"/>
        <family val="1"/>
      </rPr>
      <t xml:space="preserve"> (Nhà làm việc và các hạng mục phụ trợ)</t>
    </r>
  </si>
  <si>
    <t>Dự án 1</t>
  </si>
  <si>
    <t>Hỗ trợ nhà ở</t>
  </si>
  <si>
    <t xml:space="preserve">Xã Đăk Rơ Ông </t>
  </si>
  <si>
    <t>Xã Đăk Sao</t>
  </si>
  <si>
    <t>Xã Đăk Na</t>
  </si>
  <si>
    <t>Xã Đăk Tờ Kan</t>
  </si>
  <si>
    <t>Xã Tu Mơ Rông</t>
  </si>
  <si>
    <t>Xã Văn Xuôi</t>
  </si>
  <si>
    <t>Xã Ngok Yêu</t>
  </si>
  <si>
    <t xml:space="preserve">Xã Tê Xăng </t>
  </si>
  <si>
    <t>Xã Măng Ri</t>
  </si>
  <si>
    <t>Xã Ngok Lây</t>
  </si>
  <si>
    <t>Hỗ trợ đất ở</t>
  </si>
  <si>
    <t>Dự án 2</t>
  </si>
  <si>
    <t>Hỗ trợ làm nhà dự án định canh, định cư tập trung thôn Đăk Kinh 1 xã Ngok Lây, huyện Tu Mơ Rông</t>
  </si>
  <si>
    <t>Hỗ trợ đất sản xuất</t>
  </si>
  <si>
    <t>Đối ứng thực hiện các CT MTQG năm 2023 (Chương trình MTQG phát triển kinh tế - xã hội ĐBDTTS MN)</t>
  </si>
  <si>
    <t>UBND xã Đăk Tờ Kan</t>
  </si>
  <si>
    <t>Đăk Tờ Kan</t>
  </si>
  <si>
    <t>Đăk Hà</t>
  </si>
  <si>
    <t>UBND xã Đăk Na</t>
  </si>
  <si>
    <t>Đăk Na</t>
  </si>
  <si>
    <t>UBND xã Văn Xuôi</t>
  </si>
  <si>
    <t>Văn Xuôi</t>
  </si>
  <si>
    <t>Công an huyện</t>
  </si>
  <si>
    <t>1.1</t>
  </si>
  <si>
    <t>1.2</t>
  </si>
  <si>
    <t>1.3</t>
  </si>
  <si>
    <t>Nguồn tăng thu ngân sách huyện năm 2021</t>
  </si>
  <si>
    <t>Biểu số 01</t>
  </si>
  <si>
    <t>Đối ứng thực hiện các CT MTQG năm 2023 (Chương trình MTQG GNBV) (Vốn sự nghiệp)</t>
  </si>
  <si>
    <t>Dự án 5</t>
  </si>
  <si>
    <t>IV</t>
  </si>
  <si>
    <t>PHÂN CẤP HỖ TRỢ NÔNG THÔN MỚI</t>
  </si>
  <si>
    <t>V</t>
  </si>
  <si>
    <t>Nguồn kinh phí khắc phục thiệt hai mưa bão</t>
  </si>
  <si>
    <t>Nguồn kinh phí khắc phục thiệt hại mưa bão</t>
  </si>
  <si>
    <t xml:space="preserve">Khắc phục sạt lở đường từ trung tâm huyện đi 04 xã phía Tây </t>
  </si>
  <si>
    <t>Tuyến đường liên thôn Tu Thó, xã Tê Xăng</t>
  </si>
  <si>
    <t>Đường vào thôn Đăk Chum 1, xã Tu Mơ Rông</t>
  </si>
  <si>
    <t>Cầu tràn Đăk Ter khu trung tâm huyện xã Đăk Hà</t>
  </si>
  <si>
    <t>xã Tu Mơ Rông</t>
  </si>
  <si>
    <t>xã Tê Xăng</t>
  </si>
  <si>
    <t>QĐ 480/QĐ-UBND ngày 13/11/2023</t>
  </si>
  <si>
    <t>ĐC chủ đầu tư</t>
  </si>
  <si>
    <t>5</t>
  </si>
  <si>
    <t>Sửa chữa trụ sở làm việc UBND huyện( nhà làm việc và các hạng mục)</t>
  </si>
  <si>
    <t>Quảng trường trung tâm huyện (mái che khán đài</t>
  </si>
  <si>
    <t>Trường THCS bán trú DTTS huyện (khắc phục sạc lở kè xây đá và mương thoát nước mái taly, tường rào)</t>
  </si>
  <si>
    <t>Kinh phí chi khác ngân sách huyện</t>
  </si>
  <si>
    <t>(Kèm theo Báo cáo số           /BC-TCKH, ngày  10 tháng 01  năm 2024 của Phòng Tài chính - Kế hoạch huyện Tu Mơ Rông)</t>
  </si>
  <si>
    <t>Thực hiện giải ngân KH 2023  đến ngày 10/01/2024</t>
  </si>
  <si>
    <t>Thực hiện giải ngân đến ngày 10/01/2024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</si>
</sst>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ồ_n_g_-;\-* #,##0.00\ _₫_ồ_n_g_-;_-* &quot;-&quot;??\ _₫_ồ_n_g_-;_-@_-"/>
    <numFmt numFmtId="165" formatCode="_-* #,##0\ &quot;₫&quot;_-;\-* #,##0\ &quot;₫&quot;_-;_-* &quot;-&quot;\ &quot;₫&quot;_-;_-@_-"/>
    <numFmt numFmtId="166" formatCode="_-* #,##0_-;\-* #,##0_-;_-* &quot;-&quot;_-;_-@_-"/>
    <numFmt numFmtId="167" formatCode="_-* #,##0.00_-;\-* #,##0.00_-;_-* &quot;-&quot;??_-;_-@_-"/>
    <numFmt numFmtId="168" formatCode="_-* #,##0\ _₫_-;\-* #,##0\ _₫_-;_-* &quot;-&quot;\ _₫_-;_-@_-"/>
    <numFmt numFmtId="169" formatCode="_-* #,##0.00\ _₫_-;\-* #,##0.00\ _₫_-;_-* &quot;-&quot;??\ _₫_-;_-@_-"/>
    <numFmt numFmtId="170" formatCode="_-* #,##0\ &quot;þ&quot;_-;\-* #,##0\ &quot;þ&quot;_-;_-* &quot;-&quot;\ &quot;þ&quot;_-;_-@_-"/>
    <numFmt numFmtId="171" formatCode="_-* #,##0.00\ _þ_-;\-* #,##0.00\ _þ_-;_-* &quot;-&quot;??\ _þ_-;_-@_-"/>
    <numFmt numFmtId="172" formatCode="_-&quot;ñ&quot;* #,##0_-;\-&quot;ñ&quot;* #,##0_-;_-&quot;ñ&quot;* &quot;-&quot;_-;_-@_-"/>
    <numFmt numFmtId="173" formatCode="_(* #,##0_);_(* \(#,##0\);_(* &quot;-&quot;??_);_(@_)"/>
    <numFmt numFmtId="174" formatCode="_-* #,##0\ &quot;F&quot;_-;\-* #,##0\ &quot;F&quot;_-;_-* &quot;-&quot;\ &quot;F&quot;_-;_-@_-"/>
    <numFmt numFmtId="175" formatCode="&quot;\&quot;#,##0;[Red]&quot;\&quot;&quot;\&quot;\-#,##0"/>
    <numFmt numFmtId="176" formatCode="#,##0\ &quot;DM&quot;;\-#,##0\ &quot;DM&quot;"/>
    <numFmt numFmtId="177" formatCode="0.000%"/>
    <numFmt numFmtId="178" formatCode="#.##00"/>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_ * #,##0_)\ &quot;F&quot;_ ;_ * \(#,##0\)\ &quot;F&quot;_ ;_ * &quot;-&quot;_)\ &quot;F&quot;_ ;_ @_ "/>
    <numFmt numFmtId="211" formatCode="&quot;£&quot;#,##0.00;\-&quot;£&quot;#,##0.00"/>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quot;$&quot;* #,##0.00_-;\-&quot;$&quot;* #,##0.00_-;_-&quot;$&quot;* &quot;-&quot;??_-;_-@_-"/>
    <numFmt numFmtId="226" formatCode="_ * #,##0_ ;_ * &quot;\&quot;&quot;\&quot;&quot;\&quot;&quot;\&quot;&quot;\&quot;&quot;\&quot;&quot;\&quot;&quot;\&quot;&quot;\&quot;&quot;\&quot;&quot;\&quot;&quot;\&quot;\-#,##0_ ;_ * &quot;-&quot;_ ;_ @_ "/>
    <numFmt numFmtId="227" formatCode="0.0%;\(0.0%\)"/>
    <numFmt numFmtId="228" formatCode="&quot;\&quot;#,##0.00;&quot;\&quot;&quot;\&quot;&quot;\&quot;&quot;\&quot;&quot;\&quot;&quot;\&quot;&quot;\&quot;&quot;\&quot;&quot;\&quot;&quot;\&quot;&quot;\&quot;&quot;\&quot;&quot;\&quot;&quot;\&quot;\-#,##0.00"/>
    <numFmt numFmtId="229" formatCode="_-* #,##0.00\ &quot;F&quot;_-;\-* #,##0.00\ &quot;F&quot;_-;_-* &quot;-&quot;??\ &quot;F&quot;_-;_-@_-"/>
    <numFmt numFmtId="230" formatCode="0.000_)"/>
    <numFmt numFmtId="231" formatCode="#,##0_)_%;\(#,##0\)_%;"/>
    <numFmt numFmtId="232" formatCode="_(* #,##0.0_);_(* \(#,##0.0\);_(* &quot;-&quot;??_);_(@_)"/>
    <numFmt numFmtId="233" formatCode="_._.* #,##0.0_)_%;_._.* \(#,##0.0\)_%"/>
    <numFmt numFmtId="234" formatCode="#,##0.0_)_%;\(#,##0.0\)_%;\ \ .0_)_%"/>
    <numFmt numFmtId="235" formatCode="_._.* #,##0.00_)_%;_._.* \(#,##0.00\)_%"/>
    <numFmt numFmtId="236" formatCode="#,##0.00_)_%;\(#,##0.00\)_%;\ \ .00_)_%"/>
    <numFmt numFmtId="237" formatCode="_._.* #,##0.000_)_%;_._.* \(#,##0.000\)_%"/>
    <numFmt numFmtId="238" formatCode="#,##0.000_)_%;\(#,##0.000\)_%;\ \ .000_)_%"/>
    <numFmt numFmtId="239" formatCode="&quot;$&quot;#,##0;[Red]\-&quot;$&quot;#,##0"/>
    <numFmt numFmtId="240" formatCode="_-* #,##0_-;\-* #,##0_-;_-* &quot;-&quot;??_-;_-@_-"/>
    <numFmt numFmtId="241" formatCode="_(* #,##0.00_);_(* \(#,##0.00\);_(* &quot;-&quot;&quot;?&quot;&quot;?&quot;_);_(@_)"/>
    <numFmt numFmtId="242" formatCode="_-* #,##0\ _₫_-;\-* #,##0\ _₫_-;_-* &quot;-&quot;??\ _₫_-;_-@_-"/>
    <numFmt numFmtId="243" formatCode="\t#\ ??/??"/>
    <numFmt numFmtId="244" formatCode="0.0000"/>
    <numFmt numFmtId="245" formatCode="_-* #,##0.00\ _$_-;\-* #,##0.00\ _$_-;_-* &quot;-&quot;??\ _$_-;_-@_-"/>
    <numFmt numFmtId="246" formatCode="&quot;$&quot;#,##0;\-&quot;$&quot;#,##0"/>
    <numFmt numFmtId="247" formatCode="&quot;True&quot;;&quot;True&quot;;&quot;False&quot;"/>
    <numFmt numFmtId="248" formatCode="_(* #,##0.0_);_(* \(#,##0.0\);_(* &quot;-&quot;?_);_(@_)"/>
    <numFmt numFmtId="249" formatCode="&quot;\&quot;#&quot;,&quot;##0&quot;.&quot;00;[Red]&quot;\&quot;\-#&quot;,&quot;##0&quot;.&quot;00"/>
    <numFmt numFmtId="250" formatCode="#,##0.00;[Red]#,##0.00"/>
    <numFmt numFmtId="251" formatCode="#,##0;\(#,##0\)"/>
    <numFmt numFmtId="252" formatCode="_._.* \(#,##0\)_%;_._.* #,##0_)_%;_._.* 0_)_%;_._.@_)_%"/>
    <numFmt numFmtId="253" formatCode="_._.&quot;€&quot;* \(#,##0\)_%;_._.&quot;€&quot;* #,##0_)_%;_._.&quot;€&quot;* 0_)_%;_._.@_)_%"/>
    <numFmt numFmtId="254" formatCode="* \(#,##0\);* #,##0_);&quot;-&quot;??_);@"/>
    <numFmt numFmtId="255" formatCode="_ &quot;R&quot;\ * #,##0_ ;_ &quot;R&quot;\ * \-#,##0_ ;_ &quot;R&quot;\ * &quot;-&quot;_ ;_ @_ "/>
    <numFmt numFmtId="256" formatCode="_ * #,##0.00_ ;_ * &quot;\&quot;&quot;\&quot;&quot;\&quot;&quot;\&quot;&quot;\&quot;&quot;\&quot;\-#,##0.00_ ;_ * &quot;-&quot;??_ ;_ @_ "/>
    <numFmt numFmtId="257" formatCode="&quot;€&quot;* #,##0_)_%;&quot;€&quot;* \(#,##0\)_%;&quot;€&quot;* &quot;-&quot;??_)_%;@_)_%"/>
    <numFmt numFmtId="258" formatCode="&quot;$&quot;* #,##0_)_%;&quot;$&quot;* \(#,##0\)_%;&quot;$&quot;* &quot;-&quot;??_)_%;@_)_%"/>
    <numFmt numFmtId="259" formatCode="&quot;\&quot;#,##0.00;&quot;\&quot;&quot;\&quot;&quot;\&quot;&quot;\&quot;&quot;\&quot;&quot;\&quot;&quot;\&quot;&quot;\&quot;\-#,##0.00"/>
    <numFmt numFmtId="260" formatCode="_._.&quot;€&quot;* #,##0.0_)_%;_._.&quot;€&quot;* \(#,##0.0\)_%"/>
    <numFmt numFmtId="261" formatCode="&quot;€&quot;* #,##0.0_)_%;&quot;€&quot;* \(#,##0.0\)_%;&quot;€&quot;* \ .0_)_%"/>
    <numFmt numFmtId="262" formatCode="_._.&quot;$&quot;* #,##0.0_)_%;_._.&quot;$&quot;* \(#,##0.0\)_%"/>
    <numFmt numFmtId="263" formatCode="_._.&quot;€&quot;* #,##0.00_)_%;_._.&quot;€&quot;* \(#,##0.00\)_%"/>
    <numFmt numFmtId="264" formatCode="&quot;€&quot;* #,##0.00_)_%;&quot;€&quot;* \(#,##0.00\)_%;&quot;€&quot;* \ .00_)_%"/>
    <numFmt numFmtId="265" formatCode="_._.&quot;$&quot;* #,##0.00_)_%;_._.&quot;$&quot;* \(#,##0.00\)_%"/>
    <numFmt numFmtId="266" formatCode="_._.&quot;€&quot;* #,##0.000_)_%;_._.&quot;€&quot;* \(#,##0.000\)_%"/>
    <numFmt numFmtId="267" formatCode="&quot;€&quot;* #,##0.000_)_%;&quot;€&quot;* \(#,##0.000\)_%;&quot;€&quot;* \ .000_)_%"/>
    <numFmt numFmtId="268" formatCode="_._.&quot;$&quot;* #,##0.000_)_%;_._.&quot;$&quot;* \(#,##0.000\)_%"/>
    <numFmt numFmtId="269" formatCode="_-* #,##0.00\ &quot;€&quot;_-;\-* #,##0.00\ &quot;€&quot;_-;_-* &quot;-&quot;??\ &quot;€&quot;_-;_-@_-"/>
    <numFmt numFmtId="270" formatCode="_ * #,##0_ ;_ * &quot;\&quot;&quot;\&quot;&quot;\&quot;&quot;\&quot;&quot;\&quot;&quot;\&quot;\-#,##0_ ;_ * &quot;-&quot;_ ;_ @_ "/>
    <numFmt numFmtId="271" formatCode="\$#,##0\ ;\(\$#,##0\)"/>
    <numFmt numFmtId="272" formatCode="&quot;$&quot;#,##0\ ;\(&quot;$&quot;#,##0\)"/>
    <numFmt numFmtId="273" formatCode="\t0.00%"/>
    <numFmt numFmtId="274" formatCode="0.000"/>
    <numFmt numFmtId="275" formatCode="* #,##0_);* \(#,##0\);&quot;-&quot;??_);@"/>
    <numFmt numFmtId="276" formatCode="\U\S\$#,##0.00;\(\U\S\$#,##0.00\)"/>
    <numFmt numFmtId="277" formatCode="_(\§\g\ #,##0_);_(\§\g\ \(#,##0\);_(\§\g\ &quot;-&quot;??_);_(@_)"/>
    <numFmt numFmtId="278" formatCode="_(\§\g\ #,##0_);_(\§\g\ \(#,##0\);_(\§\g\ &quot;-&quot;_);_(@_)"/>
    <numFmt numFmtId="279" formatCode="\§\g#,##0_);\(\§\g#,##0\)"/>
    <numFmt numFmtId="280" formatCode="_-&quot;VND&quot;* #,##0_-;\-&quot;VND&quot;* #,##0_-;_-&quot;VND&quot;* &quot;-&quot;_-;_-@_-"/>
    <numFmt numFmtId="281" formatCode="_(&quot;Rp&quot;* #,##0.00_);_(&quot;Rp&quot;* \(#,##0.00\);_(&quot;Rp&quot;* &quot;-&quot;??_);_(@_)"/>
    <numFmt numFmtId="282" formatCode="#,##0.00\ &quot;FB&quot;;[Red]\-#,##0.00\ &quot;FB&quot;"/>
    <numFmt numFmtId="283" formatCode="#,##0\ &quot;$&quot;;\-#,##0\ &quot;$&quot;"/>
    <numFmt numFmtId="284" formatCode="_-* #,##0\ _F_B_-;\-* #,##0\ _F_B_-;_-* &quot;-&quot;\ _F_B_-;_-@_-"/>
    <numFmt numFmtId="285" formatCode="_-[$€]* #,##0.00_-;\-[$€]* #,##0.00_-;_-[$€]* &quot;-&quot;??_-;_-@_-"/>
    <numFmt numFmtId="286" formatCode="_ * #,##0.00_)_d_ ;_ * \(#,##0.00\)_d_ ;_ * &quot;-&quot;??_)_d_ ;_ @_ "/>
    <numFmt numFmtId="287" formatCode="#,##0_);\-#,##0_)"/>
    <numFmt numFmtId="288" formatCode="#,###;\-#,###;&quot;&quot;;_(@_)"/>
    <numFmt numFmtId="289" formatCode="&quot;€&quot;#,##0;\-&quot;€&quot;#,##0"/>
    <numFmt numFmtId="290" formatCode="#,##0\ &quot;$&quot;_);\(#,##0\ &quot;$&quot;\)"/>
    <numFmt numFmtId="291" formatCode="_-&quot;£&quot;* #,##0_-;\-&quot;£&quot;* #,##0_-;_-&quot;£&quot;* &quot;-&quot;_-;_-@_-"/>
    <numFmt numFmtId="292" formatCode="#,###"/>
    <numFmt numFmtId="293" formatCode="&quot;Fr.&quot;\ #,##0.00;[Red]&quot;Fr.&quot;\ \-#,##0.00"/>
    <numFmt numFmtId="294" formatCode="_ &quot;Fr.&quot;\ * #,##0_ ;_ &quot;Fr.&quot;\ * \-#,##0_ ;_ &quot;Fr.&quot;\ * &quot;-&quot;_ ;_ @_ "/>
    <numFmt numFmtId="295" formatCode="&quot;\&quot;#,##0;[Red]\-&quot;\&quot;#,##0"/>
    <numFmt numFmtId="296" formatCode="&quot;\&quot;#,##0.00;\-&quot;\&quot;#,##0.00"/>
    <numFmt numFmtId="297" formatCode="&quot;VND&quot;#,##0_);[Red]\(&quot;VND&quot;#,##0\)"/>
    <numFmt numFmtId="298" formatCode="#,##0.00_);\-#,##0.00_)"/>
    <numFmt numFmtId="299" formatCode="0_)%;\(0\)%"/>
    <numFmt numFmtId="300" formatCode="_._._(* 0_)%;_._.* \(0\)%"/>
    <numFmt numFmtId="301" formatCode="_(0_)%;\(0\)%"/>
    <numFmt numFmtId="302" formatCode="0%_);\(0%\)"/>
    <numFmt numFmtId="303" formatCode="#,##0.000_);\(#,##0.000\)"/>
    <numFmt numFmtId="304" formatCode="_ &quot;\&quot;* #,##0_ ;_ &quot;\&quot;* &quot;\&quot;&quot;\&quot;&quot;\&quot;&quot;\&quot;&quot;\&quot;&quot;\&quot;&quot;\&quot;&quot;\&quot;&quot;\&quot;&quot;\&quot;&quot;\&quot;&quot;\&quot;&quot;\&quot;&quot;\&quot;\-#,##0_ ;_ &quot;\&quot;* &quot;-&quot;_ ;_ @_ "/>
    <numFmt numFmtId="305" formatCode="_(0.0_)%;\(0.0\)%"/>
    <numFmt numFmtId="306" formatCode="_._._(* 0.0_)%;_._.* \(0.0\)%"/>
    <numFmt numFmtId="307" formatCode="_(0.00_)%;\(0.00\)%"/>
    <numFmt numFmtId="308" formatCode="_._._(* 0.00_)%;_._.* \(0.00\)%"/>
    <numFmt numFmtId="309" formatCode="_(0.000_)%;\(0.000\)%"/>
    <numFmt numFmtId="310" formatCode="_._._(* 0.000_)%;_._.* \(0.000\)%"/>
    <numFmt numFmtId="311" formatCode="#"/>
    <numFmt numFmtId="312" formatCode="&quot;¡Ì&quot;#,##0;[Red]\-&quot;¡Ì&quot;#,##0"/>
    <numFmt numFmtId="313" formatCode="#,##0.00\ &quot;F&quot;;[Red]\-#,##0.00\ &quot;F&quot;"/>
    <numFmt numFmtId="314" formatCode="&quot;£&quot;#,##0;[Red]\-&quot;£&quot;#,##0"/>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0\ &quot;F&quot;;[Red]\-#,##0\ &quot;F&quot;"/>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 _F_-;\-* #,##0\ _F_-;_-* &quot;-&quot;??\ _F_-;_-@_-"/>
    <numFmt numFmtId="327" formatCode="_-* ###,0&quot;.&quot;00_-;\-* ###,0&quot;.&quot;00_-;_-*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
    <numFmt numFmtId="335" formatCode="_(* #,##0_);_(* \(#,##0\);_(* \-??_);_(@_)"/>
    <numFmt numFmtId="336" formatCode="&quot;\&quot;#,##0.00;[Red]&quot;\&quot;&quot;\&quot;&quot;\&quot;&quot;\&quot;&quot;\&quot;&quot;\&quot;\-#,##0.00"/>
    <numFmt numFmtId="337" formatCode="\$#,##0\ ;&quot;($&quot;#,##0\)"/>
    <numFmt numFmtId="338" formatCode="&quot;£&quot;#,##0;\-&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s>
  <fonts count="365">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2"/>
      <color theme="1"/>
      <name val="Times New Roman"/>
      <family val="1"/>
    </font>
    <font>
      <sz val="10"/>
      <color theme="1"/>
      <name val="Times New Roman"/>
      <family val="1"/>
    </font>
    <font>
      <i/>
      <sz val="11"/>
      <name val="Times New Roman"/>
      <family val="1"/>
    </font>
    <font>
      <b/>
      <i/>
      <sz val="11"/>
      <name val="Times New Roman"/>
      <family val="1"/>
    </font>
    <font>
      <i/>
      <sz val="11"/>
      <color theme="1"/>
      <name val="Times New Roman"/>
      <family val="1"/>
    </font>
    <font>
      <b/>
      <sz val="1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i/>
      <sz val="14"/>
      <name val="Times New Roman"/>
      <family val="1"/>
    </font>
    <font>
      <b/>
      <i/>
      <sz val="12"/>
      <name val="Times New Roman"/>
      <family val="1"/>
    </font>
    <font>
      <sz val="10"/>
      <name val="Arial"/>
      <family val="2"/>
    </font>
    <font>
      <i/>
      <sz val="14"/>
      <name val="Times New Roman"/>
      <family val="1"/>
    </font>
    <font>
      <i/>
      <sz val="10"/>
      <name val="Times New Roman"/>
      <family val="1"/>
    </font>
    <font>
      <sz val="9"/>
      <color indexed="81"/>
      <name val="Tahoma"/>
      <family val="2"/>
    </font>
    <font>
      <b/>
      <sz val="9"/>
      <color indexed="81"/>
      <name val="Tahoma"/>
      <family val="2"/>
    </font>
    <font>
      <sz val="14"/>
      <color rgb="FFFF0000"/>
      <name val="Times New Roman"/>
      <family val="1"/>
    </font>
    <font>
      <sz val="12"/>
      <color rgb="FFFF0000"/>
      <name val="Times New Roman"/>
      <family val="1"/>
    </font>
    <font>
      <sz val="11"/>
      <color rgb="FFFF0000"/>
      <name val="Times New Roman"/>
      <family val="1"/>
    </font>
    <font>
      <sz val="10"/>
      <color rgb="FFFF0000"/>
      <name val="Times New Roman"/>
      <family val="1"/>
    </font>
    <font>
      <b/>
      <sz val="10"/>
      <color rgb="FFFF0000"/>
      <name val="Times New Roman"/>
      <family val="1"/>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s>
  <borders count="1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6">
    <xf numFmtId="0" fontId="0" fillId="0" borderId="0"/>
    <xf numFmtId="0" fontId="21" fillId="0" borderId="0"/>
    <xf numFmtId="172"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3" fontId="27" fillId="0" borderId="6" applyFont="0" applyBorder="0"/>
    <xf numFmtId="173" fontId="28" fillId="0" borderId="0" applyProtection="0"/>
    <xf numFmtId="173" fontId="29" fillId="0" borderId="6" applyFont="0" applyBorder="0"/>
    <xf numFmtId="0" fontId="30" fillId="0" borderId="0"/>
    <xf numFmtId="174" fontId="31" fillId="0" borderId="0" applyFont="0" applyFill="0" applyBorder="0" applyAlignment="0" applyProtection="0"/>
    <xf numFmtId="0" fontId="32" fillId="0" borderId="0" applyFont="0" applyFill="0" applyBorder="0" applyAlignment="0" applyProtection="0"/>
    <xf numFmtId="175" fontId="19" fillId="0" borderId="0" applyFont="0" applyFill="0" applyBorder="0" applyAlignment="0" applyProtection="0"/>
    <xf numFmtId="176"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78" fontId="30" fillId="0" borderId="0" applyFont="0" applyFill="0" applyBorder="0" applyAlignment="0" applyProtection="0"/>
    <xf numFmtId="166" fontId="36" fillId="0" borderId="0" applyFont="0" applyFill="0" applyBorder="0" applyAlignment="0" applyProtection="0"/>
    <xf numFmtId="167" fontId="36" fillId="0" borderId="0" applyFont="0" applyFill="0" applyBorder="0" applyAlignment="0" applyProtection="0"/>
    <xf numFmtId="179"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6" fontId="24" fillId="0" borderId="0" applyFont="0" applyFill="0" applyBorder="0" applyAlignment="0" applyProtection="0"/>
    <xf numFmtId="180" fontId="31" fillId="0" borderId="0" applyFont="0" applyFill="0" applyBorder="0" applyAlignment="0" applyProtection="0"/>
    <xf numFmtId="181"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2" fontId="24"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80"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4"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80"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5" fontId="31" fillId="0" borderId="0" applyFont="0" applyFill="0" applyBorder="0" applyAlignment="0" applyProtection="0"/>
    <xf numFmtId="183"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80" fontId="31" fillId="0" borderId="0" applyFont="0" applyFill="0" applyBorder="0" applyAlignment="0" applyProtection="0"/>
    <xf numFmtId="0" fontId="42" fillId="0" borderId="0"/>
    <xf numFmtId="0" fontId="42" fillId="0" borderId="0"/>
    <xf numFmtId="0" fontId="42" fillId="0" borderId="0"/>
    <xf numFmtId="181" fontId="23"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42" fontId="31"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2" fontId="23" fillId="0" borderId="0" applyFont="0" applyFill="0" applyBorder="0" applyAlignment="0" applyProtection="0"/>
    <xf numFmtId="167" fontId="23"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69"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7" fontId="31" fillId="0" borderId="0" applyFont="0" applyFill="0" applyBorder="0" applyAlignment="0" applyProtection="0"/>
    <xf numFmtId="0"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9"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66" fontId="23"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74" fontId="23"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0"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96" fontId="46"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69"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7" fontId="31" fillId="0" borderId="0" applyFont="0" applyFill="0" applyBorder="0" applyAlignment="0" applyProtection="0"/>
    <xf numFmtId="0"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9"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67" fontId="23"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82"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200"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1"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2" fontId="31" fillId="0" borderId="0" applyFont="0" applyFill="0" applyBorder="0" applyAlignment="0" applyProtection="0"/>
    <xf numFmtId="182" fontId="2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204"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5" fontId="31" fillId="0" borderId="0" applyFont="0" applyFill="0" applyBorder="0" applyAlignment="0" applyProtection="0"/>
    <xf numFmtId="206"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74" fontId="23"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80"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96" fontId="46"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166" fontId="23"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167" fontId="23" fillId="0" borderId="0" applyFont="0" applyFill="0" applyBorder="0" applyAlignment="0" applyProtection="0"/>
    <xf numFmtId="182"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200"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1"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2" fontId="31" fillId="0" borderId="0" applyFont="0" applyFill="0" applyBorder="0" applyAlignment="0" applyProtection="0"/>
    <xf numFmtId="182" fontId="2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204"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5" fontId="31" fillId="0" borderId="0" applyFont="0" applyFill="0" applyBorder="0" applyAlignment="0" applyProtection="0"/>
    <xf numFmtId="206"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69"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7" fontId="31" fillId="0" borderId="0" applyFont="0" applyFill="0" applyBorder="0" applyAlignment="0" applyProtection="0"/>
    <xf numFmtId="0"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9"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66"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2" fontId="23"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96" fontId="46"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3"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8"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6" fontId="23" fillId="0" borderId="0" applyFont="0" applyFill="0" applyBorder="0" applyAlignment="0" applyProtection="0"/>
    <xf numFmtId="182"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200"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1"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2" fontId="31" fillId="0" borderId="0" applyFont="0" applyFill="0" applyBorder="0" applyAlignment="0" applyProtection="0"/>
    <xf numFmtId="182" fontId="2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204"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205" fontId="31" fillId="0" borderId="0" applyFont="0" applyFill="0" applyBorder="0" applyAlignment="0" applyProtection="0"/>
    <xf numFmtId="206"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2" fontId="31" fillId="0" borderId="0" applyFont="0" applyFill="0" applyBorder="0" applyAlignment="0" applyProtection="0"/>
    <xf numFmtId="182"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69"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87" fontId="31" fillId="0" borderId="0" applyFont="0" applyFill="0" applyBorder="0" applyAlignment="0" applyProtection="0"/>
    <xf numFmtId="0"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92"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69"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67"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69"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92"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9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1" fontId="31" fillId="0" borderId="0" applyFont="0" applyFill="0" applyBorder="0" applyAlignment="0" applyProtection="0"/>
    <xf numFmtId="187" fontId="31"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2" fontId="23" fillId="0" borderId="0" applyFont="0" applyFill="0" applyBorder="0" applyAlignment="0" applyProtection="0"/>
    <xf numFmtId="167" fontId="23" fillId="0" borderId="0" applyFont="0" applyFill="0" applyBorder="0" applyAlignment="0" applyProtection="0"/>
    <xf numFmtId="0" fontId="42" fillId="0" borderId="0"/>
    <xf numFmtId="185"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2" fontId="28" fillId="0" borderId="0" applyProtection="0"/>
    <xf numFmtId="181" fontId="28" fillId="0" borderId="0" applyProtection="0"/>
    <xf numFmtId="181" fontId="28" fillId="0" borderId="0" applyProtection="0"/>
    <xf numFmtId="0" fontId="25" fillId="0" borderId="0" applyProtection="0"/>
    <xf numFmtId="172" fontId="28" fillId="0" borderId="0" applyProtection="0"/>
    <xf numFmtId="181" fontId="28" fillId="0" borderId="0" applyProtection="0"/>
    <xf numFmtId="181" fontId="28" fillId="0" borderId="0" applyProtection="0"/>
    <xf numFmtId="0" fontId="25" fillId="0" borderId="0" applyProtection="0"/>
    <xf numFmtId="185"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0" fontId="31" fillId="0" borderId="0" applyFont="0" applyFill="0" applyBorder="0" applyAlignment="0" applyProtection="0"/>
    <xf numFmtId="0" fontId="42" fillId="0" borderId="0"/>
    <xf numFmtId="42" fontId="31" fillId="0" borderId="0" applyFont="0" applyFill="0" applyBorder="0" applyAlignment="0" applyProtection="0"/>
    <xf numFmtId="207" fontId="47" fillId="0" borderId="0" applyFont="0" applyFill="0" applyBorder="0" applyAlignment="0" applyProtection="0"/>
    <xf numFmtId="208" fontId="48" fillId="0" borderId="0" applyFont="0" applyFill="0" applyBorder="0" applyAlignment="0" applyProtection="0"/>
    <xf numFmtId="209"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07" fontId="47" fillId="0" borderId="0" applyFont="0" applyFill="0" applyBorder="0" applyAlignment="0" applyProtection="0"/>
    <xf numFmtId="0" fontId="55" fillId="2" borderId="0"/>
    <xf numFmtId="0" fontId="55" fillId="2" borderId="0"/>
    <xf numFmtId="0" fontId="55" fillId="2" borderId="0"/>
    <xf numFmtId="207"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7"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7"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3"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0" fontId="70" fillId="0" borderId="0" applyFont="0" applyFill="0" applyBorder="0" applyAlignment="0" applyProtection="0"/>
    <xf numFmtId="0" fontId="71" fillId="0" borderId="0" applyFont="0" applyFill="0" applyBorder="0" applyAlignment="0" applyProtection="0"/>
    <xf numFmtId="211" fontId="72" fillId="0" borderId="0" applyFont="0" applyFill="0" applyBorder="0" applyAlignment="0" applyProtection="0"/>
    <xf numFmtId="202" fontId="70" fillId="0" borderId="0" applyFont="0" applyFill="0" applyBorder="0" applyAlignment="0" applyProtection="0"/>
    <xf numFmtId="0" fontId="71" fillId="0" borderId="0" applyFont="0" applyFill="0" applyBorder="0" applyAlignment="0" applyProtection="0"/>
    <xf numFmtId="212"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0" fontId="76" fillId="0" borderId="0" applyFont="0" applyFill="0" applyBorder="0" applyAlignment="0" applyProtection="0"/>
    <xf numFmtId="0" fontId="77" fillId="0" borderId="0" applyFont="0" applyFill="0" applyBorder="0" applyAlignment="0" applyProtection="0"/>
    <xf numFmtId="213" fontId="31" fillId="0" borderId="0" applyFont="0" applyFill="0" applyBorder="0" applyAlignment="0" applyProtection="0"/>
    <xf numFmtId="189" fontId="76" fillId="0" borderId="0" applyFont="0" applyFill="0" applyBorder="0" applyAlignment="0" applyProtection="0"/>
    <xf numFmtId="0" fontId="77" fillId="0" borderId="0" applyFont="0" applyFill="0" applyBorder="0" applyAlignment="0" applyProtection="0"/>
    <xf numFmtId="214" fontId="31" fillId="0" borderId="0" applyFont="0" applyFill="0" applyBorder="0" applyAlignment="0" applyProtection="0"/>
    <xf numFmtId="181" fontId="23" fillId="0" borderId="0" applyFont="0" applyFill="0" applyBorder="0" applyAlignment="0" applyProtection="0"/>
    <xf numFmtId="186"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5" fontId="45" fillId="0" borderId="0" applyFill="0" applyBorder="0" applyAlignment="0"/>
    <xf numFmtId="216" fontId="24"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9"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0" fontId="19" fillId="0" borderId="0" applyFill="0" applyBorder="0" applyAlignment="0"/>
    <xf numFmtId="221"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2" fontId="19" fillId="0" borderId="0" applyFill="0" applyBorder="0" applyAlignment="0"/>
    <xf numFmtId="223" fontId="64"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4" fontId="19" fillId="0" borderId="0" applyFill="0" applyBorder="0" applyAlignment="0"/>
    <xf numFmtId="225" fontId="85"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7" fontId="85"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9" fontId="31" fillId="0" borderId="0" applyFont="0" applyFill="0" applyBorder="0" applyAlignment="0" applyProtection="0"/>
    <xf numFmtId="0" fontId="90" fillId="23" borderId="10" applyNumberFormat="0" applyAlignment="0" applyProtection="0"/>
    <xf numFmtId="173" fontId="53" fillId="0" borderId="0" applyFont="0" applyFill="0" applyBorder="0" applyAlignment="0" applyProtection="0"/>
    <xf numFmtId="1" fontId="91" fillId="0" borderId="3" applyBorder="0"/>
    <xf numFmtId="0" fontId="92" fillId="0" borderId="11">
      <alignment horizontal="center"/>
    </xf>
    <xf numFmtId="230" fontId="93" fillId="0" borderId="0"/>
    <xf numFmtId="230" fontId="93" fillId="0" borderId="0"/>
    <xf numFmtId="230" fontId="93" fillId="0" borderId="0"/>
    <xf numFmtId="230" fontId="93" fillId="0" borderId="0"/>
    <xf numFmtId="230" fontId="93" fillId="0" borderId="0"/>
    <xf numFmtId="230" fontId="93" fillId="0" borderId="0"/>
    <xf numFmtId="230" fontId="93" fillId="0" borderId="0"/>
    <xf numFmtId="230" fontId="93" fillId="0" borderId="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94" fillId="0" borderId="0" applyFont="0" applyFill="0" applyBorder="0" applyAlignment="0" applyProtection="0"/>
    <xf numFmtId="166"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9"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32" fontId="28" fillId="0" borderId="0" applyProtection="0"/>
    <xf numFmtId="232" fontId="28" fillId="0" borderId="0" applyProtection="0"/>
    <xf numFmtId="199"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67" fontId="28" fillId="0" borderId="0" applyFont="0" applyFill="0" applyBorder="0" applyAlignment="0" applyProtection="0"/>
    <xf numFmtId="41" fontId="95" fillId="0" borderId="0" applyFont="0" applyFill="0" applyBorder="0" applyAlignment="0" applyProtection="0"/>
    <xf numFmtId="166"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5" fontId="85"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26" fontId="19" fillId="0" borderId="0" applyFont="0" applyFill="0" applyBorder="0" applyAlignment="0" applyProtection="0"/>
    <xf numFmtId="233" fontId="96" fillId="0" borderId="0" applyFont="0" applyFill="0" applyBorder="0" applyAlignment="0" applyProtection="0"/>
    <xf numFmtId="234" fontId="28" fillId="0" borderId="0" applyFont="0" applyFill="0" applyBorder="0" applyAlignment="0" applyProtection="0"/>
    <xf numFmtId="235" fontId="97" fillId="0" borderId="0" applyFont="0" applyFill="0" applyBorder="0" applyAlignment="0" applyProtection="0"/>
    <xf numFmtId="236" fontId="28" fillId="0" borderId="0" applyFont="0" applyFill="0" applyBorder="0" applyAlignment="0" applyProtection="0"/>
    <xf numFmtId="237" fontId="97" fillId="0" borderId="0" applyFont="0" applyFill="0" applyBorder="0" applyAlignment="0" applyProtection="0"/>
    <xf numFmtId="238" fontId="28"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9" fontId="95" fillId="0" borderId="0" applyFont="0" applyFill="0" applyBorder="0" applyAlignment="0" applyProtection="0"/>
    <xf numFmtId="239"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2" fontId="95" fillId="0" borderId="0" applyFont="0" applyFill="0" applyBorder="0" applyAlignment="0" applyProtection="0"/>
    <xf numFmtId="240" fontId="95" fillId="0" borderId="0" applyFont="0" applyFill="0" applyBorder="0" applyAlignment="0" applyProtection="0"/>
    <xf numFmtId="43" fontId="95" fillId="0" borderId="0" applyFont="0" applyFill="0" applyBorder="0" applyAlignment="0" applyProtection="0"/>
    <xf numFmtId="241"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1"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90"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7" fontId="95" fillId="0" borderId="0" applyFont="0" applyFill="0" applyBorder="0" applyAlignment="0" applyProtection="0"/>
    <xf numFmtId="43" fontId="21" fillId="0" borderId="0" applyFont="0" applyFill="0" applyBorder="0" applyAlignment="0" applyProtection="0"/>
    <xf numFmtId="209" fontId="19"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242" fontId="95" fillId="0" borderId="0" applyFont="0" applyFill="0" applyBorder="0" applyAlignment="0" applyProtection="0"/>
    <xf numFmtId="171"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3" fontId="19"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90" fontId="19"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4"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4" fontId="28" fillId="0" borderId="0" applyFont="0" applyFill="0" applyBorder="0" applyAlignment="0" applyProtection="0"/>
    <xf numFmtId="245" fontId="49" fillId="0" borderId="0" applyFont="0" applyFill="0" applyBorder="0" applyAlignment="0" applyProtection="0"/>
    <xf numFmtId="43" fontId="95" fillId="0" borderId="0" applyFont="0" applyFill="0" applyBorder="0" applyAlignment="0" applyProtection="0"/>
    <xf numFmtId="244"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5" fontId="49" fillId="0" borderId="0" applyFont="0" applyFill="0" applyBorder="0" applyAlignment="0" applyProtection="0"/>
    <xf numFmtId="246" fontId="28" fillId="0" borderId="0" applyProtection="0"/>
    <xf numFmtId="245" fontId="49" fillId="0" borderId="0" applyFont="0" applyFill="0" applyBorder="0" applyAlignment="0" applyProtection="0"/>
    <xf numFmtId="169" fontId="28"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7" fontId="69" fillId="0" borderId="0" applyFont="0" applyFill="0" applyBorder="0" applyAlignment="0" applyProtection="0"/>
    <xf numFmtId="248"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8"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28" fillId="0" borderId="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8" fillId="0" borderId="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0" fontId="4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9" fontId="98" fillId="0" borderId="0" applyFont="0" applyFill="0" applyBorder="0" applyAlignment="0" applyProtection="0"/>
    <xf numFmtId="43" fontId="19" fillId="0" borderId="0" applyFont="0" applyFill="0" applyBorder="0" applyAlignment="0" applyProtection="0"/>
    <xf numFmtId="250" fontId="98" fillId="0" borderId="0" applyFont="0" applyFill="0" applyBorder="0" applyAlignment="0" applyProtection="0"/>
    <xf numFmtId="43" fontId="19" fillId="0" borderId="0" applyFont="0" applyFill="0" applyBorder="0" applyAlignment="0" applyProtection="0"/>
    <xf numFmtId="188" fontId="95" fillId="0" borderId="0" applyFont="0" applyFill="0" applyBorder="0" applyAlignment="0" applyProtection="0"/>
    <xf numFmtId="188" fontId="95" fillId="0" borderId="0" applyFont="0" applyFill="0" applyBorder="0" applyAlignment="0" applyProtection="0"/>
    <xf numFmtId="167" fontId="95" fillId="0" borderId="0" applyFont="0" applyFill="0" applyBorder="0" applyAlignment="0" applyProtection="0"/>
    <xf numFmtId="248" fontId="28" fillId="0" borderId="0" applyProtection="0"/>
    <xf numFmtId="248"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8" fontId="95" fillId="0" borderId="0" applyFont="0" applyFill="0" applyBorder="0" applyAlignment="0" applyProtection="0"/>
    <xf numFmtId="43" fontId="95" fillId="0" borderId="0" applyFont="0" applyFill="0" applyBorder="0" applyAlignment="0" applyProtection="0"/>
    <xf numFmtId="188" fontId="19" fillId="0" borderId="0" applyFont="0" applyFill="0" applyBorder="0" applyAlignment="0" applyProtection="0"/>
    <xf numFmtId="43" fontId="95"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28" fillId="0" borderId="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4" fillId="0" borderId="0" applyFont="0" applyFill="0" applyBorder="0" applyAlignment="0" applyProtection="0"/>
    <xf numFmtId="43" fontId="19" fillId="0" borderId="0" applyFont="0" applyFill="0" applyBorder="0" applyAlignment="0" applyProtection="0"/>
    <xf numFmtId="167"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95" fillId="0" borderId="0" applyFont="0" applyFill="0" applyBorder="0" applyAlignment="0" applyProtection="0"/>
    <xf numFmtId="225" fontId="95" fillId="0" borderId="0" applyFont="0" applyFill="0" applyBorder="0" applyAlignment="0" applyProtection="0"/>
    <xf numFmtId="225" fontId="95" fillId="0" borderId="0" applyFont="0" applyFill="0" applyBorder="0" applyAlignment="0" applyProtection="0"/>
    <xf numFmtId="43" fontId="99" fillId="0" borderId="0" applyFont="0" applyFill="0" applyBorder="0" applyAlignment="0" applyProtection="0"/>
    <xf numFmtId="17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251"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7" fontId="105" fillId="0" borderId="0" applyFont="0" applyFill="0" applyBorder="0" applyAlignment="0" applyProtection="0"/>
    <xf numFmtId="252" fontId="106" fillId="0" borderId="0" applyFill="0" applyBorder="0" applyProtection="0"/>
    <xf numFmtId="253" fontId="96" fillId="0" borderId="0" applyFont="0" applyFill="0" applyBorder="0" applyAlignment="0" applyProtection="0"/>
    <xf numFmtId="254" fontId="51" fillId="0" borderId="0" applyFill="0" applyBorder="0" applyProtection="0"/>
    <xf numFmtId="254" fontId="51" fillId="0" borderId="12" applyFill="0" applyProtection="0"/>
    <xf numFmtId="254" fontId="51" fillId="0" borderId="13" applyFill="0" applyProtection="0"/>
    <xf numFmtId="255" fontId="80" fillId="0" borderId="0" applyFont="0" applyFill="0" applyBorder="0" applyAlignment="0" applyProtection="0"/>
    <xf numFmtId="256" fontId="107" fillId="0" borderId="0" applyFont="0" applyFill="0" applyBorder="0" applyAlignment="0" applyProtection="0"/>
    <xf numFmtId="257"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8" fontId="19" fillId="0" borderId="0" applyFont="0" applyFill="0" applyBorder="0" applyAlignment="0" applyProtection="0"/>
    <xf numFmtId="259" fontId="107" fillId="0" borderId="0" applyFont="0" applyFill="0" applyBorder="0" applyAlignment="0" applyProtection="0"/>
    <xf numFmtId="217" fontId="85"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60" fontId="97" fillId="0" borderId="0" applyFont="0" applyFill="0" applyBorder="0" applyAlignment="0" applyProtection="0"/>
    <xf numFmtId="261" fontId="28" fillId="0" borderId="0" applyFont="0" applyFill="0" applyBorder="0" applyAlignment="0" applyProtection="0"/>
    <xf numFmtId="262" fontId="97"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44" fontId="95"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2" fontId="28" fillId="0" borderId="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1" fontId="19" fillId="0" borderId="0" applyFont="0" applyFill="0" applyBorder="0" applyAlignment="0" applyProtection="0"/>
    <xf numFmtId="273" fontId="19" fillId="0" borderId="0"/>
    <xf numFmtId="273" fontId="19" fillId="0" borderId="0"/>
    <xf numFmtId="273" fontId="19" fillId="0" borderId="0"/>
    <xf numFmtId="273" fontId="19" fillId="0" borderId="0"/>
    <xf numFmtId="273" fontId="19" fillId="0" borderId="0"/>
    <xf numFmtId="273" fontId="19" fillId="0" borderId="0"/>
    <xf numFmtId="273" fontId="19" fillId="0" borderId="0"/>
    <xf numFmtId="273" fontId="19" fillId="0" borderId="0"/>
    <xf numFmtId="273" fontId="19" fillId="0" borderId="0"/>
    <xf numFmtId="273" fontId="19" fillId="0" borderId="0" applyProtection="0"/>
    <xf numFmtId="273" fontId="19" fillId="0" borderId="0"/>
    <xf numFmtId="273" fontId="19" fillId="0" borderId="0"/>
    <xf numFmtId="273" fontId="19" fillId="0" borderId="0"/>
    <xf numFmtId="273" fontId="19" fillId="0" borderId="0"/>
    <xf numFmtId="273" fontId="19" fillId="0" borderId="0"/>
    <xf numFmtId="273" fontId="19" fillId="0" borderId="0"/>
    <xf numFmtId="273" fontId="19" fillId="0" borderId="0"/>
    <xf numFmtId="274"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5" fontId="51" fillId="0" borderId="0" applyFill="0" applyBorder="0" applyProtection="0"/>
    <xf numFmtId="275" fontId="51" fillId="0" borderId="12" applyFill="0" applyProtection="0"/>
    <xf numFmtId="275" fontId="51" fillId="0" borderId="13" applyFill="0" applyProtection="0"/>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276"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77" fontId="24" fillId="0" borderId="0"/>
    <xf numFmtId="278" fontId="30" fillId="0" borderId="16"/>
    <xf numFmtId="278" fontId="30" fillId="0" borderId="16"/>
    <xf numFmtId="243" fontId="19" fillId="0" borderId="0"/>
    <xf numFmtId="243" fontId="19" fillId="0" borderId="0"/>
    <xf numFmtId="243" fontId="19" fillId="0" borderId="0"/>
    <xf numFmtId="243" fontId="19" fillId="0" borderId="0"/>
    <xf numFmtId="243" fontId="19" fillId="0" borderId="0"/>
    <xf numFmtId="243" fontId="19" fillId="0" borderId="0"/>
    <xf numFmtId="243" fontId="19" fillId="0" borderId="0"/>
    <xf numFmtId="243" fontId="19" fillId="0" borderId="0"/>
    <xf numFmtId="243" fontId="19" fillId="0" borderId="0"/>
    <xf numFmtId="243" fontId="19" fillId="0" borderId="0" applyProtection="0"/>
    <xf numFmtId="243" fontId="19" fillId="0" borderId="0"/>
    <xf numFmtId="243" fontId="19" fillId="0" borderId="0"/>
    <xf numFmtId="243" fontId="19" fillId="0" borderId="0"/>
    <xf numFmtId="243" fontId="19" fillId="0" borderId="0"/>
    <xf numFmtId="243" fontId="19" fillId="0" borderId="0"/>
    <xf numFmtId="243" fontId="19" fillId="0" borderId="0"/>
    <xf numFmtId="243" fontId="19" fillId="0" borderId="0"/>
    <xf numFmtId="279" fontId="30" fillId="0" borderId="0"/>
    <xf numFmtId="166" fontId="109" fillId="0" borderId="0" applyFont="0" applyFill="0" applyBorder="0" applyAlignment="0" applyProtection="0"/>
    <xf numFmtId="167" fontId="109" fillId="0" borderId="0" applyFont="0" applyFill="0" applyBorder="0" applyAlignment="0" applyProtection="0"/>
    <xf numFmtId="166" fontId="109" fillId="0" borderId="0" applyFont="0" applyFill="0" applyBorder="0" applyAlignment="0" applyProtection="0"/>
    <xf numFmtId="41"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199" fontId="109" fillId="0" borderId="0" applyFont="0" applyFill="0" applyBorder="0" applyAlignment="0" applyProtection="0"/>
    <xf numFmtId="280" fontId="64" fillId="0" borderId="0" applyFont="0" applyFill="0" applyBorder="0" applyAlignment="0" applyProtection="0"/>
    <xf numFmtId="280"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80" fontId="64" fillId="0" borderId="0" applyFont="0" applyFill="0" applyBorder="0" applyAlignment="0" applyProtection="0"/>
    <xf numFmtId="280" fontId="64"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280" fontId="64" fillId="0" borderId="0" applyFont="0" applyFill="0" applyBorder="0" applyAlignment="0" applyProtection="0"/>
    <xf numFmtId="280" fontId="6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282" fontId="24" fillId="0" borderId="0" applyFont="0" applyFill="0" applyBorder="0" applyAlignment="0" applyProtection="0"/>
    <xf numFmtId="282"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6" fontId="109" fillId="0" borderId="0" applyFont="0" applyFill="0" applyBorder="0" applyAlignment="0" applyProtection="0"/>
    <xf numFmtId="41" fontId="109" fillId="0" borderId="0" applyFont="0" applyFill="0" applyBorder="0" applyAlignment="0" applyProtection="0"/>
    <xf numFmtId="166"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43"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188"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46" fontId="24" fillId="0" borderId="0" applyFont="0" applyFill="0" applyBorder="0" applyAlignment="0" applyProtection="0"/>
    <xf numFmtId="246" fontId="2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9" fontId="109" fillId="0" borderId="0" applyFont="0" applyFill="0" applyBorder="0" applyAlignment="0" applyProtection="0"/>
    <xf numFmtId="43"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43" fontId="109" fillId="0" borderId="0" applyFont="0" applyFill="0" applyBorder="0" applyAlignment="0" applyProtection="0"/>
    <xf numFmtId="167" fontId="109" fillId="0" borderId="0" applyFont="0" applyFill="0" applyBorder="0" applyAlignment="0" applyProtection="0"/>
    <xf numFmtId="43" fontId="109" fillId="0" borderId="0" applyFont="0" applyFill="0" applyBorder="0" applyAlignment="0" applyProtection="0"/>
    <xf numFmtId="167"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25" fontId="85"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7" fontId="85"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0" fontId="111" fillId="0" borderId="0" applyNumberFormat="0" applyAlignment="0">
      <alignment horizontal="left"/>
    </xf>
    <xf numFmtId="0" fontId="112" fillId="0" borderId="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6"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7"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8"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9"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6"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290"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6"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25" fontId="85"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7" fontId="85"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4" fontId="147" fillId="0" borderId="28" applyNumberFormat="0" applyFont="0" applyFill="0" applyBorder="0">
      <alignment horizontal="center"/>
    </xf>
    <xf numFmtId="274"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6" fontId="64" fillId="0" borderId="0" applyFont="0" applyFill="0" applyBorder="0" applyAlignment="0" applyProtection="0"/>
    <xf numFmtId="167" fontId="64" fillId="0" borderId="0" applyFont="0" applyFill="0" applyBorder="0" applyAlignment="0" applyProtection="0"/>
    <xf numFmtId="0" fontId="148" fillId="0" borderId="21"/>
    <xf numFmtId="0" fontId="149" fillId="0" borderId="21"/>
    <xf numFmtId="291" fontId="64" fillId="0" borderId="28"/>
    <xf numFmtId="291" fontId="64" fillId="0" borderId="28"/>
    <xf numFmtId="292" fontId="150" fillId="0" borderId="28"/>
    <xf numFmtId="293" fontId="69" fillId="0" borderId="0" applyFont="0" applyFill="0" applyBorder="0" applyAlignment="0" applyProtection="0"/>
    <xf numFmtId="294" fontId="69" fillId="0" borderId="0" applyFont="0" applyFill="0" applyBorder="0" applyAlignment="0" applyProtection="0"/>
    <xf numFmtId="295" fontId="64" fillId="0" borderId="0" applyFont="0" applyFill="0" applyBorder="0" applyAlignment="0" applyProtection="0"/>
    <xf numFmtId="296"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7"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8"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6"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3"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9" fontId="89" fillId="0" borderId="0" applyFont="0" applyFill="0" applyBorder="0" applyAlignment="0" applyProtection="0"/>
    <xf numFmtId="300" fontId="96" fillId="0" borderId="0" applyFont="0" applyFill="0" applyBorder="0" applyAlignment="0" applyProtection="0"/>
    <xf numFmtId="301" fontId="97"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302" fontId="19" fillId="0" borderId="0" applyFont="0" applyFill="0" applyBorder="0" applyAlignment="0" applyProtection="0"/>
    <xf numFmtId="223" fontId="64"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303" fontId="64"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304"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5" fontId="97" fillId="0" borderId="0" applyFont="0" applyFill="0" applyBorder="0" applyAlignment="0" applyProtection="0"/>
    <xf numFmtId="306" fontId="96" fillId="0" borderId="0" applyFont="0" applyFill="0" applyBorder="0" applyAlignment="0" applyProtection="0"/>
    <xf numFmtId="307" fontId="97" fillId="0" borderId="0" applyFont="0" applyFill="0" applyBorder="0" applyAlignment="0" applyProtection="0"/>
    <xf numFmtId="308" fontId="96" fillId="0" borderId="0" applyFont="0" applyFill="0" applyBorder="0" applyAlignment="0" applyProtection="0"/>
    <xf numFmtId="309" fontId="97" fillId="0" borderId="0" applyFont="0" applyFill="0" applyBorder="0" applyAlignment="0" applyProtection="0"/>
    <xf numFmtId="310"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25" fontId="85"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6" fontId="19" fillId="0" borderId="0" applyFill="0" applyBorder="0" applyAlignment="0"/>
    <xf numFmtId="227" fontId="85"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28" fontId="19" fillId="0" borderId="0" applyFill="0" applyBorder="0" applyAlignment="0"/>
    <xf numFmtId="217" fontId="85"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218"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5"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2"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1"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3"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3" fontId="53" fillId="0" borderId="0" applyFont="0" applyFill="0" applyBorder="0" applyAlignment="0" applyProtection="0"/>
    <xf numFmtId="204"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206" fontId="31" fillId="0" borderId="0" applyFont="0" applyFill="0" applyBorder="0" applyAlignment="0" applyProtection="0"/>
    <xf numFmtId="203" fontId="31" fillId="0" borderId="0" applyFont="0" applyFill="0" applyBorder="0" applyAlignment="0" applyProtection="0"/>
    <xf numFmtId="203"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6" fontId="24" fillId="0" borderId="0" applyFont="0" applyFill="0" applyBorder="0" applyAlignment="0" applyProtection="0"/>
    <xf numFmtId="182"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66" fontId="24" fillId="0" borderId="0" applyFont="0" applyFill="0" applyBorder="0" applyAlignment="0" applyProtection="0"/>
    <xf numFmtId="182"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95"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6" fontId="24"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0" fontId="30" fillId="0" borderId="0"/>
    <xf numFmtId="312" fontId="80"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73" fontId="53"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185"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95" fontId="31" fillId="0" borderId="0" applyFont="0" applyFill="0" applyBorder="0" applyAlignment="0" applyProtection="0"/>
    <xf numFmtId="174" fontId="31" fillId="0" borderId="0" applyFont="0" applyFill="0" applyBorder="0" applyAlignment="0" applyProtection="0"/>
    <xf numFmtId="173" fontId="53" fillId="0" borderId="0" applyFont="0" applyFill="0" applyBorder="0" applyAlignment="0" applyProtection="0"/>
    <xf numFmtId="201" fontId="31" fillId="0" borderId="0" applyFont="0" applyFill="0" applyBorder="0" applyAlignment="0" applyProtection="0"/>
    <xf numFmtId="198"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42" fontId="31" fillId="0" borderId="0" applyFont="0" applyFill="0" applyBorder="0" applyAlignment="0" applyProtection="0"/>
    <xf numFmtId="0" fontId="30" fillId="0" borderId="0"/>
    <xf numFmtId="312" fontId="80"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168"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05"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8" fontId="31" fillId="0" borderId="0" applyFont="0" applyFill="0" applyBorder="0" applyAlignment="0" applyProtection="0"/>
    <xf numFmtId="199" fontId="31" fillId="0" borderId="0" applyFont="0" applyFill="0" applyBorder="0" applyAlignment="0" applyProtection="0"/>
    <xf numFmtId="168"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201" fontId="31" fillId="0" borderId="0" applyFont="0" applyFill="0" applyBorder="0" applyAlignment="0" applyProtection="0"/>
    <xf numFmtId="195" fontId="31" fillId="0" borderId="0" applyFont="0" applyFill="0" applyBorder="0" applyAlignment="0" applyProtection="0"/>
    <xf numFmtId="201" fontId="31" fillId="0" borderId="0" applyFont="0" applyFill="0" applyBorder="0" applyAlignment="0" applyProtection="0"/>
    <xf numFmtId="174" fontId="23" fillId="0" borderId="0" applyFont="0" applyFill="0" applyBorder="0" applyAlignment="0" applyProtection="0"/>
    <xf numFmtId="200" fontId="31" fillId="0" borderId="0" applyFont="0" applyFill="0" applyBorder="0" applyAlignment="0" applyProtection="0"/>
    <xf numFmtId="174" fontId="31" fillId="0" borderId="0" applyFont="0" applyFill="0" applyBorder="0" applyAlignment="0" applyProtection="0"/>
    <xf numFmtId="182" fontId="23" fillId="0" borderId="0" applyFont="0" applyFill="0" applyBorder="0" applyAlignment="0" applyProtection="0"/>
    <xf numFmtId="0" fontId="30" fillId="0" borderId="0"/>
    <xf numFmtId="204" fontId="31" fillId="0" borderId="0" applyFont="0" applyFill="0" applyBorder="0" applyAlignment="0" applyProtection="0"/>
    <xf numFmtId="312" fontId="80" fillId="0" borderId="0" applyFont="0" applyFill="0" applyBorder="0" applyAlignment="0" applyProtection="0"/>
    <xf numFmtId="182" fontId="31" fillId="0" borderId="0" applyFont="0" applyFill="0" applyBorder="0" applyAlignment="0" applyProtection="0"/>
    <xf numFmtId="168" fontId="31" fillId="0" borderId="0" applyFont="0" applyFill="0" applyBorder="0" applyAlignment="0" applyProtection="0"/>
    <xf numFmtId="200" fontId="31" fillId="0" borderId="0" applyFont="0" applyFill="0" applyBorder="0" applyAlignment="0" applyProtection="0"/>
    <xf numFmtId="173" fontId="53" fillId="0" borderId="0" applyFont="0" applyFill="0" applyBorder="0" applyAlignment="0" applyProtection="0"/>
    <xf numFmtId="182" fontId="31" fillId="0" borderId="0" applyFont="0" applyFill="0" applyBorder="0" applyAlignment="0" applyProtection="0"/>
    <xf numFmtId="166" fontId="24" fillId="0" borderId="0" applyFont="0" applyFill="0" applyBorder="0" applyAlignment="0" applyProtection="0"/>
    <xf numFmtId="182" fontId="31" fillId="0" borderId="0" applyFont="0" applyFill="0" applyBorder="0" applyAlignment="0" applyProtection="0"/>
    <xf numFmtId="166" fontId="24" fillId="0" borderId="0" applyFont="0" applyFill="0" applyBorder="0" applyAlignment="0" applyProtection="0"/>
    <xf numFmtId="201" fontId="31" fillId="0" borderId="0" applyFont="0" applyFill="0" applyBorder="0" applyAlignment="0" applyProtection="0"/>
    <xf numFmtId="166" fontId="24" fillId="0" borderId="0" applyFont="0" applyFill="0" applyBorder="0" applyAlignment="0" applyProtection="0"/>
    <xf numFmtId="201" fontId="31" fillId="0" borderId="0" applyFont="0" applyFill="0" applyBorder="0" applyAlignment="0" applyProtection="0"/>
    <xf numFmtId="173" fontId="53" fillId="0" borderId="0" applyFont="0" applyFill="0" applyBorder="0" applyAlignment="0" applyProtection="0"/>
    <xf numFmtId="182" fontId="31" fillId="0" borderId="0" applyFont="0" applyFill="0" applyBorder="0" applyAlignment="0" applyProtection="0"/>
    <xf numFmtId="173" fontId="53" fillId="0" borderId="0" applyFont="0" applyFill="0" applyBorder="0" applyAlignment="0" applyProtection="0"/>
    <xf numFmtId="201"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68" fontId="31" fillId="0" borderId="0" applyFont="0" applyFill="0" applyBorder="0" applyAlignment="0" applyProtection="0"/>
    <xf numFmtId="174" fontId="23"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83" fontId="31" fillId="0" borderId="0" applyFont="0" applyFill="0" applyBorder="0" applyAlignment="0" applyProtection="0"/>
    <xf numFmtId="166" fontId="31" fillId="0" borderId="0" applyFont="0" applyFill="0" applyBorder="0" applyAlignment="0" applyProtection="0"/>
    <xf numFmtId="183" fontId="31" fillId="0" borderId="0" applyFont="0" applyFill="0" applyBorder="0" applyAlignment="0" applyProtection="0"/>
    <xf numFmtId="166" fontId="31" fillId="0" borderId="0" applyFont="0" applyFill="0" applyBorder="0" applyAlignment="0" applyProtection="0"/>
    <xf numFmtId="174" fontId="31" fillId="0" borderId="0" applyFont="0" applyFill="0" applyBorder="0" applyAlignment="0" applyProtection="0"/>
    <xf numFmtId="166" fontId="31" fillId="0" borderId="0" applyFont="0" applyFill="0" applyBorder="0" applyAlignment="0" applyProtection="0"/>
    <xf numFmtId="196" fontId="46" fillId="0" borderId="0" applyFont="0" applyFill="0" applyBorder="0" applyAlignment="0" applyProtection="0"/>
    <xf numFmtId="166"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8" fontId="31" fillId="0" borderId="0" applyFont="0" applyFill="0" applyBorder="0" applyAlignment="0" applyProtection="0"/>
    <xf numFmtId="198" fontId="31" fillId="0" borderId="0" applyFont="0" applyFill="0" applyBorder="0" applyAlignment="0" applyProtection="0"/>
    <xf numFmtId="168" fontId="31" fillId="0" borderId="0" applyFont="0" applyFill="0" applyBorder="0" applyAlignment="0" applyProtection="0"/>
    <xf numFmtId="183" fontId="31" fillId="0" borderId="0" applyFont="0" applyFill="0" applyBorder="0" applyAlignment="0" applyProtection="0"/>
    <xf numFmtId="182" fontId="31" fillId="0" borderId="0" applyFont="0" applyFill="0" applyBorder="0" applyAlignment="0" applyProtection="0"/>
    <xf numFmtId="174" fontId="23" fillId="0" borderId="0" applyFont="0" applyFill="0" applyBorder="0" applyAlignment="0" applyProtection="0"/>
    <xf numFmtId="166" fontId="31" fillId="0" borderId="0" applyFont="0" applyFill="0" applyBorder="0" applyAlignment="0" applyProtection="0"/>
    <xf numFmtId="183"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183" fontId="31" fillId="0" borderId="0" applyFont="0" applyFill="0" applyBorder="0" applyAlignment="0" applyProtection="0"/>
    <xf numFmtId="182" fontId="31" fillId="0" borderId="0" applyFont="0" applyFill="0" applyBorder="0" applyAlignment="0" applyProtection="0"/>
    <xf numFmtId="174" fontId="31" fillId="0" borderId="0" applyFont="0" applyFill="0" applyBorder="0" applyAlignment="0" applyProtection="0"/>
    <xf numFmtId="182" fontId="31" fillId="0" borderId="0" applyFont="0" applyFill="0" applyBorder="0" applyAlignment="0" applyProtection="0"/>
    <xf numFmtId="196" fontId="46" fillId="0" borderId="0" applyFont="0" applyFill="0" applyBorder="0" applyAlignment="0" applyProtection="0"/>
    <xf numFmtId="168"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74" fontId="31" fillId="0" borderId="0" applyFont="0" applyFill="0" applyBorder="0" applyAlignment="0" applyProtection="0"/>
    <xf numFmtId="166" fontId="31" fillId="0" borderId="0" applyFont="0" applyFill="0" applyBorder="0" applyAlignment="0" applyProtection="0"/>
    <xf numFmtId="198"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206"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4" fontId="31" fillId="0" borderId="0" applyFont="0" applyFill="0" applyBorder="0" applyAlignment="0" applyProtection="0"/>
    <xf numFmtId="195" fontId="31" fillId="0" borderId="0" applyFont="0" applyFill="0" applyBorder="0" applyAlignment="0" applyProtection="0"/>
    <xf numFmtId="174" fontId="23" fillId="0" borderId="0" applyFont="0" applyFill="0" applyBorder="0" applyAlignment="0" applyProtection="0"/>
    <xf numFmtId="168" fontId="31" fillId="0" borderId="0" applyFont="0" applyFill="0" applyBorder="0" applyAlignment="0" applyProtection="0"/>
    <xf numFmtId="201" fontId="31" fillId="0" borderId="0" applyFont="0" applyFill="0" applyBorder="0" applyAlignment="0" applyProtection="0"/>
    <xf numFmtId="195" fontId="31" fillId="0" borderId="0" applyFont="0" applyFill="0" applyBorder="0" applyAlignment="0" applyProtection="0"/>
    <xf numFmtId="174" fontId="31" fillId="0" borderId="0" applyFont="0" applyFill="0" applyBorder="0" applyAlignment="0" applyProtection="0"/>
    <xf numFmtId="198" fontId="31" fillId="0" borderId="0" applyFont="0" applyFill="0" applyBorder="0" applyAlignment="0" applyProtection="0"/>
    <xf numFmtId="0" fontId="30" fillId="0" borderId="0"/>
    <xf numFmtId="312" fontId="80"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82" fontId="23" fillId="0" borderId="0" applyFont="0" applyFill="0" applyBorder="0" applyAlignment="0" applyProtection="0"/>
    <xf numFmtId="166" fontId="31" fillId="0" borderId="0" applyFont="0" applyFill="0" applyBorder="0" applyAlignment="0" applyProtection="0"/>
    <xf numFmtId="182"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3" fontId="80" fillId="0" borderId="35">
      <alignment horizontal="right" vertical="center"/>
    </xf>
    <xf numFmtId="313" fontId="80" fillId="0" borderId="35">
      <alignment horizontal="right" vertical="center"/>
    </xf>
    <xf numFmtId="313" fontId="80" fillId="0" borderId="35">
      <alignment horizontal="right" vertical="center"/>
    </xf>
    <xf numFmtId="291" fontId="196" fillId="0" borderId="35">
      <alignment horizontal="right" vertical="center"/>
    </xf>
    <xf numFmtId="291" fontId="196" fillId="0" borderId="35">
      <alignment horizontal="right" vertical="center"/>
    </xf>
    <xf numFmtId="313" fontId="80"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5" fontId="31" fillId="0" borderId="35">
      <alignment horizontal="right" vertical="center"/>
    </xf>
    <xf numFmtId="315" fontId="31"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6" fontId="53" fillId="0" borderId="35">
      <alignment horizontal="right" vertical="center"/>
    </xf>
    <xf numFmtId="316" fontId="53" fillId="0" borderId="35">
      <alignment horizontal="right" vertical="center"/>
    </xf>
    <xf numFmtId="317" fontId="69" fillId="0" borderId="35">
      <alignment horizontal="right" vertical="center"/>
    </xf>
    <xf numFmtId="318" fontId="64" fillId="0" borderId="35">
      <alignment horizontal="right" vertical="center"/>
    </xf>
    <xf numFmtId="318" fontId="64" fillId="0" borderId="35">
      <alignment horizontal="right" vertical="center"/>
    </xf>
    <xf numFmtId="315" fontId="31" fillId="0" borderId="35">
      <alignment horizontal="right" vertical="center"/>
    </xf>
    <xf numFmtId="315" fontId="31"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8" fontId="19" fillId="0" borderId="35">
      <alignment horizontal="right" vertical="center"/>
    </xf>
    <xf numFmtId="318" fontId="19" fillId="0" borderId="35">
      <alignment horizontal="right" vertical="center"/>
    </xf>
    <xf numFmtId="318" fontId="64" fillId="0" borderId="35">
      <alignment horizontal="right" vertical="center"/>
    </xf>
    <xf numFmtId="318" fontId="64" fillId="0" borderId="35">
      <alignment horizontal="right" vertical="center"/>
    </xf>
    <xf numFmtId="318" fontId="64" fillId="0" borderId="35">
      <alignment horizontal="right" vertical="center"/>
    </xf>
    <xf numFmtId="318" fontId="6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8" fontId="19" fillId="0" borderId="35">
      <alignment horizontal="right" vertical="center"/>
    </xf>
    <xf numFmtId="318" fontId="19" fillId="0" borderId="35">
      <alignment horizontal="right" vertical="center"/>
    </xf>
    <xf numFmtId="315" fontId="31" fillId="0" borderId="35">
      <alignment horizontal="right" vertical="center"/>
    </xf>
    <xf numFmtId="315" fontId="31" fillId="0" borderId="35">
      <alignment horizontal="right" vertical="center"/>
    </xf>
    <xf numFmtId="318" fontId="64" fillId="0" borderId="35">
      <alignment horizontal="right" vertical="center"/>
    </xf>
    <xf numFmtId="318" fontId="64" fillId="0" borderId="35">
      <alignment horizontal="right" vertical="center"/>
    </xf>
    <xf numFmtId="318" fontId="64" fillId="0" borderId="35">
      <alignment horizontal="right" vertical="center"/>
    </xf>
    <xf numFmtId="318" fontId="64" fillId="0" borderId="35">
      <alignment horizontal="right" vertical="center"/>
    </xf>
    <xf numFmtId="318" fontId="64" fillId="0" borderId="35">
      <alignment horizontal="right" vertical="center"/>
    </xf>
    <xf numFmtId="318" fontId="6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5" fontId="31" fillId="0" borderId="35">
      <alignment horizontal="right" vertical="center"/>
    </xf>
    <xf numFmtId="315" fontId="31" fillId="0" borderId="35">
      <alignment horizontal="right" vertical="center"/>
    </xf>
    <xf numFmtId="315" fontId="31" fillId="0" borderId="35">
      <alignment horizontal="right" vertical="center"/>
    </xf>
    <xf numFmtId="315"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5" fontId="31" fillId="0" borderId="35">
      <alignment horizontal="right" vertical="center"/>
    </xf>
    <xf numFmtId="315" fontId="31" fillId="0" borderId="35">
      <alignment horizontal="right" vertical="center"/>
    </xf>
    <xf numFmtId="320" fontId="19" fillId="0" borderId="35">
      <alignment horizontal="right" vertical="center"/>
    </xf>
    <xf numFmtId="320" fontId="19"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20" fontId="19" fillId="0" borderId="35">
      <alignment horizontal="right" vertical="center"/>
    </xf>
    <xf numFmtId="320" fontId="19"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6" fontId="53" fillId="0" borderId="35">
      <alignment horizontal="right" vertical="center"/>
    </xf>
    <xf numFmtId="315" fontId="31" fillId="0" borderId="35">
      <alignment horizontal="right" vertical="center"/>
    </xf>
    <xf numFmtId="315" fontId="31"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19" fillId="0" borderId="35">
      <alignment horizontal="right" vertical="center"/>
    </xf>
    <xf numFmtId="320" fontId="19" fillId="0" borderId="35">
      <alignment horizontal="right" vertical="center"/>
    </xf>
    <xf numFmtId="320" fontId="64" fillId="0" borderId="35">
      <alignment horizontal="right" vertical="center"/>
    </xf>
    <xf numFmtId="320" fontId="64" fillId="0" borderId="35">
      <alignment horizontal="right" vertical="center"/>
    </xf>
    <xf numFmtId="315" fontId="31" fillId="0" borderId="35">
      <alignment horizontal="right" vertical="center"/>
    </xf>
    <xf numFmtId="315" fontId="31" fillId="0" borderId="35">
      <alignment horizontal="right" vertical="center"/>
    </xf>
    <xf numFmtId="315" fontId="31" fillId="0" borderId="35">
      <alignment horizontal="right" vertical="center"/>
    </xf>
    <xf numFmtId="315" fontId="31" fillId="0" borderId="35">
      <alignment horizontal="right" vertical="center"/>
    </xf>
    <xf numFmtId="315" fontId="31" fillId="0" borderId="35">
      <alignment horizontal="right" vertical="center"/>
    </xf>
    <xf numFmtId="315"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5" fontId="31" fillId="0" borderId="35">
      <alignment horizontal="right" vertical="center"/>
    </xf>
    <xf numFmtId="315" fontId="31" fillId="0" borderId="35">
      <alignment horizontal="right" vertical="center"/>
    </xf>
    <xf numFmtId="321" fontId="197" fillId="2" borderId="36" applyFont="0" applyFill="0" applyBorder="0"/>
    <xf numFmtId="321" fontId="197" fillId="2" borderId="36" applyFont="0" applyFill="0" applyBorder="0"/>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5" fontId="31" fillId="0" borderId="35">
      <alignment horizontal="right" vertical="center"/>
    </xf>
    <xf numFmtId="315" fontId="31"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21" fontId="197" fillId="2" borderId="36" applyFont="0" applyFill="0" applyBorder="0"/>
    <xf numFmtId="321" fontId="197" fillId="2" borderId="36" applyFont="0" applyFill="0" applyBorder="0"/>
    <xf numFmtId="318" fontId="64" fillId="0" borderId="35">
      <alignment horizontal="right" vertical="center"/>
    </xf>
    <xf numFmtId="318"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19" fillId="0" borderId="35">
      <alignment horizontal="right" vertical="center"/>
    </xf>
    <xf numFmtId="320" fontId="19"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19" fillId="0" borderId="35">
      <alignment horizontal="right" vertical="center"/>
    </xf>
    <xf numFmtId="320" fontId="19" fillId="0" borderId="35">
      <alignment horizontal="right" vertical="center"/>
    </xf>
    <xf numFmtId="320" fontId="64" fillId="0" borderId="35">
      <alignment horizontal="right" vertical="center"/>
    </xf>
    <xf numFmtId="320" fontId="64" fillId="0" borderId="35">
      <alignment horizontal="right" vertical="center"/>
    </xf>
    <xf numFmtId="315" fontId="31" fillId="0" borderId="35">
      <alignment horizontal="right" vertical="center"/>
    </xf>
    <xf numFmtId="315" fontId="31"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64" fillId="0" borderId="35">
      <alignment horizontal="right" vertical="center"/>
    </xf>
    <xf numFmtId="320" fontId="19" fillId="0" borderId="35">
      <alignment horizontal="right" vertical="center"/>
    </xf>
    <xf numFmtId="320" fontId="19" fillId="0" borderId="35">
      <alignment horizontal="right" vertical="center"/>
    </xf>
    <xf numFmtId="320" fontId="64" fillId="0" borderId="35">
      <alignment horizontal="right" vertical="center"/>
    </xf>
    <xf numFmtId="320" fontId="6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9" fontId="24" fillId="0" borderId="35">
      <alignment horizontal="right" vertical="center"/>
    </xf>
    <xf numFmtId="318" fontId="19" fillId="0" borderId="35">
      <alignment horizontal="right" vertical="center"/>
    </xf>
    <xf numFmtId="318" fontId="1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5" fontId="31" fillId="0" borderId="35">
      <alignment horizontal="right" vertical="center"/>
    </xf>
    <xf numFmtId="315" fontId="31"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14" fontId="69" fillId="0" borderId="35">
      <alignment horizontal="right" vertical="center"/>
    </xf>
    <xf numFmtId="321" fontId="197" fillId="2" borderId="36" applyFont="0" applyFill="0" applyBorder="0"/>
    <xf numFmtId="321" fontId="197" fillId="2" borderId="36" applyFont="0" applyFill="0" applyBorder="0"/>
    <xf numFmtId="295" fontId="24" fillId="0" borderId="35">
      <alignment horizontal="right" vertical="center"/>
    </xf>
    <xf numFmtId="295" fontId="24" fillId="0" borderId="35">
      <alignment horizontal="right" vertical="center"/>
    </xf>
    <xf numFmtId="295" fontId="24" fillId="0" borderId="35">
      <alignment horizontal="right" vertical="center"/>
    </xf>
    <xf numFmtId="295" fontId="24" fillId="0" borderId="35">
      <alignment horizontal="right" vertical="center"/>
    </xf>
    <xf numFmtId="295" fontId="24" fillId="0" borderId="35">
      <alignment horizontal="right" vertical="center"/>
    </xf>
    <xf numFmtId="295" fontId="24" fillId="0" borderId="35">
      <alignment horizontal="right" vertical="center"/>
    </xf>
    <xf numFmtId="313" fontId="80"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291" fontId="196"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321" fontId="197" fillId="2" borderId="36" applyFont="0" applyFill="0" applyBorder="0"/>
    <xf numFmtId="321" fontId="197" fillId="2" borderId="36" applyFont="0" applyFill="0" applyBorder="0"/>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13" fontId="80" fillId="0" borderId="35">
      <alignment horizontal="right" vertical="center"/>
    </xf>
    <xf numFmtId="323" fontId="198" fillId="0" borderId="35">
      <alignment horizontal="right" vertical="center"/>
    </xf>
    <xf numFmtId="323" fontId="198" fillId="0" borderId="35">
      <alignment horizontal="right" vertical="center"/>
    </xf>
    <xf numFmtId="313" fontId="80" fillId="0" borderId="35">
      <alignment horizontal="right" vertical="center"/>
    </xf>
    <xf numFmtId="313" fontId="80"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23" fontId="198" fillId="0" borderId="35">
      <alignment horizontal="right" vertical="center"/>
    </xf>
    <xf numFmtId="315" fontId="31" fillId="0" borderId="35">
      <alignment horizontal="right" vertical="center"/>
    </xf>
    <xf numFmtId="315" fontId="31" fillId="0" borderId="35">
      <alignment horizontal="right" vertical="center"/>
    </xf>
    <xf numFmtId="313" fontId="80" fillId="0" borderId="35">
      <alignment horizontal="right" vertical="center"/>
    </xf>
    <xf numFmtId="313" fontId="80" fillId="0" borderId="35">
      <alignment horizontal="right" vertical="center"/>
    </xf>
    <xf numFmtId="49" fontId="43" fillId="0" borderId="0" applyFill="0" applyBorder="0" applyAlignment="0"/>
    <xf numFmtId="0" fontId="64"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2" fontId="64"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325" fontId="19" fillId="0" borderId="0" applyFill="0" applyBorder="0" applyAlignment="0"/>
    <xf numFmtId="174" fontId="80" fillId="0" borderId="35">
      <alignment horizontal="center"/>
    </xf>
    <xf numFmtId="174"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6"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6" fontId="64" fillId="0" borderId="0" applyFont="0" applyFill="0" applyBorder="0" applyAlignment="0" applyProtection="0"/>
    <xf numFmtId="327" fontId="64" fillId="0" borderId="0" applyFont="0" applyFill="0" applyBorder="0" applyAlignment="0" applyProtection="0"/>
    <xf numFmtId="246" fontId="140" fillId="0" borderId="0" applyFont="0" applyFill="0" applyBorder="0" applyAlignment="0" applyProtection="0"/>
    <xf numFmtId="0" fontId="41" fillId="0" borderId="44">
      <alignment horizontal="center"/>
    </xf>
    <xf numFmtId="0" fontId="41" fillId="0" borderId="44">
      <alignment horizontal="center"/>
    </xf>
    <xf numFmtId="322" fontId="80" fillId="0" borderId="0"/>
    <xf numFmtId="328" fontId="80" fillId="0" borderId="16"/>
    <xf numFmtId="328"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9"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9" fontId="221" fillId="48" borderId="11"/>
    <xf numFmtId="5" fontId="138" fillId="0" borderId="11">
      <alignment horizontal="left" vertical="top"/>
    </xf>
    <xf numFmtId="5" fontId="138" fillId="0" borderId="11">
      <alignment horizontal="left" vertical="top"/>
    </xf>
    <xf numFmtId="289" fontId="222" fillId="0" borderId="11">
      <alignment horizontal="left" vertical="top"/>
    </xf>
    <xf numFmtId="0" fontId="223" fillId="49" borderId="0">
      <alignment horizontal="left" vertical="center"/>
    </xf>
    <xf numFmtId="5"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89" fontId="224"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246"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0" fontId="19" fillId="0" borderId="0" applyFont="0" applyFill="0" applyBorder="0" applyAlignment="0" applyProtection="0"/>
    <xf numFmtId="331" fontId="19"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6"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9"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1" fontId="19" fillId="0" borderId="0" applyFont="0" applyFill="0" applyBorder="0" applyAlignment="0" applyProtection="0"/>
    <xf numFmtId="225" fontId="19" fillId="0" borderId="0" applyFont="0" applyFill="0" applyBorder="0" applyAlignment="0" applyProtection="0"/>
    <xf numFmtId="0" fontId="156" fillId="0" borderId="0"/>
    <xf numFmtId="0" fontId="156" fillId="0" borderId="0"/>
    <xf numFmtId="0" fontId="236" fillId="0" borderId="0"/>
    <xf numFmtId="0" fontId="49" fillId="0" borderId="0"/>
    <xf numFmtId="166" fontId="28" fillId="0" borderId="0" applyFont="0" applyFill="0" applyBorder="0" applyAlignment="0" applyProtection="0"/>
    <xf numFmtId="167" fontId="28"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6" fontId="28" fillId="0" borderId="0" applyFont="0" applyFill="0" applyBorder="0" applyAlignment="0" applyProtection="0"/>
    <xf numFmtId="332" fontId="37" fillId="0" borderId="0" applyFont="0" applyFill="0" applyBorder="0" applyAlignment="0" applyProtection="0"/>
    <xf numFmtId="333" fontId="2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4" fontId="237" fillId="0" borderId="51">
      <alignment horizontal="center"/>
      <protection hidden="1"/>
    </xf>
    <xf numFmtId="173" fontId="27" fillId="0" borderId="6" applyFont="0" applyBorder="0"/>
    <xf numFmtId="335" fontId="238"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239" fillId="0" borderId="0" applyBorder="0"/>
    <xf numFmtId="0" fontId="30" fillId="0" borderId="0"/>
    <xf numFmtId="0" fontId="30" fillId="0" borderId="0"/>
    <xf numFmtId="0" fontId="45" fillId="0" borderId="0" applyNumberFormat="0" applyFill="0" applyAlignment="0"/>
    <xf numFmtId="336"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7"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4" fontId="23" fillId="0" borderId="0" applyFont="0" applyFill="0" applyBorder="0" applyAlignment="0" applyProtection="0"/>
    <xf numFmtId="0" fontId="42" fillId="0" borderId="0"/>
    <xf numFmtId="0" fontId="45" fillId="0" borderId="0"/>
    <xf numFmtId="172"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8" fontId="80" fillId="0" borderId="0" applyFont="0" applyFill="0" applyBorder="0" applyAlignment="0" applyProtection="0"/>
    <xf numFmtId="339" fontId="45" fillId="0" borderId="0" applyFill="0" applyBorder="0" applyAlignment="0" applyProtection="0"/>
    <xf numFmtId="6" fontId="37" fillId="0" borderId="0" applyFont="0" applyFill="0" applyBorder="0" applyAlignment="0" applyProtection="0"/>
    <xf numFmtId="340" fontId="45" fillId="0" borderId="0" applyFill="0" applyBorder="0" applyAlignment="0" applyProtection="0"/>
    <xf numFmtId="341" fontId="45" fillId="0" borderId="0" applyFill="0" applyBorder="0" applyAlignment="0" applyProtection="0"/>
    <xf numFmtId="181" fontId="28" fillId="0" borderId="0" applyFont="0" applyFill="0" applyBorder="0" applyAlignment="0" applyProtection="0"/>
    <xf numFmtId="339" fontId="45" fillId="0" borderId="0" applyFill="0" applyBorder="0" applyAlignment="0" applyProtection="0"/>
    <xf numFmtId="6" fontId="37" fillId="0" borderId="0" applyFont="0" applyFill="0" applyBorder="0" applyAlignment="0" applyProtection="0"/>
    <xf numFmtId="340" fontId="45" fillId="0" borderId="0" applyFill="0" applyBorder="0" applyAlignment="0" applyProtection="0"/>
    <xf numFmtId="341" fontId="45" fillId="0" borderId="0" applyFill="0" applyBorder="0" applyAlignment="0" applyProtection="0"/>
    <xf numFmtId="200" fontId="80" fillId="0" borderId="0" applyFont="0" applyFill="0" applyBorder="0" applyAlignment="0" applyProtection="0"/>
    <xf numFmtId="342" fontId="45" fillId="0" borderId="0" applyFill="0" applyBorder="0" applyAlignment="0" applyProtection="0"/>
    <xf numFmtId="209"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3" fontId="245" fillId="0" borderId="7" applyBorder="0"/>
    <xf numFmtId="343" fontId="246" fillId="0" borderId="56">
      <protection locked="0"/>
    </xf>
    <xf numFmtId="344" fontId="247" fillId="0" borderId="56"/>
    <xf numFmtId="345"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9"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166" fontId="95" fillId="0" borderId="0" applyFont="0" applyFill="0" applyBorder="0" applyAlignment="0" applyProtection="0"/>
    <xf numFmtId="336" fontId="95" fillId="0" borderId="0" applyFont="0" applyFill="0" applyBorder="0" applyAlignment="0" applyProtection="0"/>
    <xf numFmtId="336" fontId="95" fillId="0" borderId="0" applyFont="0" applyFill="0" applyBorder="0" applyAlignment="0" applyProtection="0"/>
    <xf numFmtId="296" fontId="95" fillId="0" borderId="0" applyFont="0" applyFill="0" applyBorder="0" applyAlignment="0" applyProtection="0"/>
    <xf numFmtId="296" fontId="95" fillId="0" borderId="0" applyFont="0" applyFill="0" applyBorder="0" applyAlignment="0" applyProtection="0"/>
    <xf numFmtId="296"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6"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43"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43" fontId="162" fillId="0" borderId="0" applyFont="0" applyFill="0" applyBorder="0" applyAlignment="0" applyProtection="0"/>
    <xf numFmtId="346" fontId="162" fillId="0" borderId="0" applyFont="0" applyFill="0" applyBorder="0" applyAlignment="0" applyProtection="0"/>
    <xf numFmtId="346" fontId="162" fillId="0" borderId="0" applyFont="0" applyFill="0" applyBorder="0" applyAlignment="0" applyProtection="0"/>
    <xf numFmtId="346" fontId="162" fillId="0" borderId="0" applyFont="0" applyFill="0" applyBorder="0" applyAlignment="0" applyProtection="0"/>
    <xf numFmtId="0" fontId="238" fillId="0" borderId="0" applyFill="0" applyBorder="0" applyAlignment="0" applyProtection="0"/>
    <xf numFmtId="347" fontId="19" fillId="0" borderId="0" applyFont="0" applyFill="0" applyBorder="0" applyAlignment="0" applyProtection="0"/>
    <xf numFmtId="0" fontId="19" fillId="0" borderId="0" applyFont="0" applyFill="0" applyBorder="0" applyAlignment="0" applyProtection="0"/>
    <xf numFmtId="348" fontId="19" fillId="0" borderId="0" applyFont="0" applyFill="0" applyBorder="0" applyAlignment="0" applyProtection="0"/>
    <xf numFmtId="346" fontId="95" fillId="0" borderId="0" applyFont="0" applyFill="0" applyBorder="0" applyAlignment="0" applyProtection="0"/>
    <xf numFmtId="346" fontId="95" fillId="0" borderId="0" applyFont="0" applyFill="0" applyBorder="0" applyAlignment="0" applyProtection="0"/>
    <xf numFmtId="346"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349" fontId="238" fillId="0" borderId="0" applyFill="0" applyBorder="0" applyAlignment="0" applyProtection="0"/>
    <xf numFmtId="43" fontId="95" fillId="0" borderId="0" applyFont="0" applyFill="0" applyBorder="0" applyAlignment="0" applyProtection="0"/>
    <xf numFmtId="177" fontId="95" fillId="0" borderId="0" applyFont="0" applyFill="0" applyBorder="0" applyAlignment="0" applyProtection="0"/>
    <xf numFmtId="0" fontId="95" fillId="0" borderId="0" applyFont="0" applyFill="0" applyBorder="0" applyAlignment="0" applyProtection="0"/>
    <xf numFmtId="350"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1"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351" fontId="63" fillId="0" borderId="0" applyFont="0" applyFill="0" applyBorder="0" applyAlignment="0" applyProtection="0"/>
    <xf numFmtId="351" fontId="63" fillId="0" borderId="0" applyFont="0" applyFill="0" applyBorder="0" applyAlignment="0" applyProtection="0"/>
    <xf numFmtId="189"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9" fontId="238" fillId="0" borderId="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8" fillId="0" borderId="0" applyFont="0" applyFill="0" applyBorder="0" applyAlignment="0" applyProtection="0"/>
    <xf numFmtId="43" fontId="19" fillId="0" borderId="0" applyFont="0" applyFill="0" applyBorder="0" applyAlignment="0" applyProtection="0"/>
    <xf numFmtId="349"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9"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4" fontId="80" fillId="0" borderId="0" applyFont="0" applyFill="0" applyBorder="0" applyAlignment="0" applyProtection="0"/>
    <xf numFmtId="352" fontId="45" fillId="0" borderId="0" applyFill="0" applyBorder="0" applyAlignment="0" applyProtection="0"/>
    <xf numFmtId="353" fontId="45" fillId="0" borderId="0" applyFill="0" applyBorder="0" applyAlignment="0" applyProtection="0"/>
    <xf numFmtId="354" fontId="250" fillId="0" borderId="0">
      <protection locked="0"/>
    </xf>
    <xf numFmtId="355" fontId="250" fillId="0" borderId="0">
      <protection locked="0"/>
    </xf>
    <xf numFmtId="356" fontId="251" fillId="0" borderId="58">
      <protection locked="0"/>
    </xf>
    <xf numFmtId="357" fontId="250" fillId="0" borderId="0">
      <protection locked="0"/>
    </xf>
    <xf numFmtId="358" fontId="250" fillId="0" borderId="0">
      <protection locked="0"/>
    </xf>
    <xf numFmtId="357" fontId="250" fillId="0" borderId="0" applyNumberFormat="0">
      <protection locked="0"/>
    </xf>
    <xf numFmtId="357" fontId="250" fillId="0" borderId="0">
      <protection locked="0"/>
    </xf>
    <xf numFmtId="343" fontId="252" fillId="0" borderId="51"/>
    <xf numFmtId="359" fontId="252" fillId="0" borderId="51"/>
    <xf numFmtId="44" fontId="98" fillId="0" borderId="0" applyFont="0" applyFill="0" applyBorder="0" applyAlignment="0" applyProtection="0"/>
    <xf numFmtId="360" fontId="238" fillId="0" borderId="0" applyFill="0" applyBorder="0" applyAlignment="0" applyProtection="0"/>
    <xf numFmtId="343" fontId="237" fillId="0" borderId="51">
      <alignment horizontal="center"/>
      <protection hidden="1"/>
    </xf>
    <xf numFmtId="361" fontId="253" fillId="0" borderId="51">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4" fillId="0" borderId="0" applyFont="0" applyFill="0" applyBorder="0" applyAlignment="0" applyProtection="0"/>
    <xf numFmtId="362" fontId="239" fillId="0" borderId="0" applyFill="0" applyBorder="0" applyProtection="0">
      <alignment vertical="center"/>
    </xf>
    <xf numFmtId="363"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3"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3"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3" fontId="170" fillId="0" borderId="102" applyFont="0" applyBorder="0" applyAlignment="0"/>
    <xf numFmtId="173" fontId="170" fillId="0" borderId="62" applyFont="0" applyBorder="0" applyAlignment="0"/>
    <xf numFmtId="173"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2" fontId="150" fillId="0" borderId="90"/>
    <xf numFmtId="291" fontId="64" fillId="0" borderId="90"/>
    <xf numFmtId="291" fontId="64" fillId="0" borderId="90"/>
    <xf numFmtId="274" fontId="147" fillId="0" borderId="90" applyNumberFormat="0" applyFont="0" applyFill="0" applyBorder="0">
      <alignment horizontal="center"/>
    </xf>
    <xf numFmtId="274" fontId="147" fillId="0" borderId="90"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2" fontId="150" fillId="0" borderId="106"/>
    <xf numFmtId="291" fontId="64" fillId="0" borderId="106"/>
    <xf numFmtId="291" fontId="64" fillId="0" borderId="106"/>
    <xf numFmtId="274" fontId="147" fillId="0" borderId="106" applyNumberFormat="0" applyFont="0" applyFill="0" applyBorder="0">
      <alignment horizontal="center"/>
    </xf>
    <xf numFmtId="274"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9"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9"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4" fontId="51" fillId="0" borderId="79" applyFill="0" applyProtection="0"/>
    <xf numFmtId="254" fontId="51" fillId="0" borderId="81" applyFill="0" applyProtection="0"/>
    <xf numFmtId="275" fontId="51" fillId="0" borderId="79" applyFill="0" applyProtection="0"/>
    <xf numFmtId="275" fontId="51" fillId="0" borderId="81" applyFill="0" applyProtection="0"/>
    <xf numFmtId="278" fontId="30" fillId="0" borderId="68"/>
    <xf numFmtId="278" fontId="30" fillId="0" borderId="68"/>
    <xf numFmtId="278" fontId="30" fillId="0" borderId="87"/>
    <xf numFmtId="278" fontId="30" fillId="0" borderId="87"/>
    <xf numFmtId="275" fontId="51" fillId="0" borderId="93" applyFill="0" applyProtection="0"/>
    <xf numFmtId="275" fontId="51" fillId="0" borderId="91" applyFill="0" applyProtection="0"/>
    <xf numFmtId="275" fontId="51" fillId="0" borderId="59" applyFill="0" applyProtection="0"/>
    <xf numFmtId="278" fontId="30" fillId="0" borderId="105"/>
    <xf numFmtId="278" fontId="30" fillId="0" borderId="105"/>
    <xf numFmtId="275" fontId="51" fillId="0" borderId="109" applyFill="0" applyProtection="0"/>
    <xf numFmtId="275" fontId="51" fillId="0" borderId="107" applyFill="0" applyProtection="0"/>
    <xf numFmtId="254" fontId="51" fillId="0" borderId="93" applyFill="0" applyProtection="0"/>
    <xf numFmtId="254" fontId="51" fillId="0" borderId="91" applyFill="0" applyProtection="0"/>
    <xf numFmtId="254" fontId="51" fillId="0" borderId="59" applyFill="0" applyProtection="0"/>
    <xf numFmtId="254" fontId="51" fillId="0" borderId="109" applyFill="0" applyProtection="0"/>
    <xf numFmtId="254"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9"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4" fontId="147" fillId="0" borderId="72" applyNumberFormat="0" applyFont="0" applyFill="0" applyBorder="0">
      <alignment horizontal="center"/>
    </xf>
    <xf numFmtId="274" fontId="147" fillId="0" borderId="72" applyNumberFormat="0" applyFont="0" applyFill="0" applyBorder="0">
      <alignment horizontal="center"/>
    </xf>
    <xf numFmtId="291" fontId="64" fillId="0" borderId="72"/>
    <xf numFmtId="0" fontId="30" fillId="0" borderId="69" applyNumberFormat="0" applyAlignment="0">
      <alignment horizontal="center"/>
    </xf>
    <xf numFmtId="291" fontId="64" fillId="0" borderId="72"/>
    <xf numFmtId="292"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3" fontId="170" fillId="0" borderId="56" applyFont="0" applyBorder="0" applyAlignment="0"/>
    <xf numFmtId="173" fontId="170" fillId="0" borderId="69" applyFont="0" applyBorder="0" applyAlignment="0"/>
    <xf numFmtId="173" fontId="170" fillId="0" borderId="78" applyFont="0" applyBorder="0" applyAlignment="0"/>
    <xf numFmtId="173"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3" fontId="170" fillId="0" borderId="114" applyFont="0" applyBorder="0" applyAlignment="0"/>
    <xf numFmtId="173"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3"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8" fontId="80" fillId="0" borderId="68"/>
    <xf numFmtId="328" fontId="80" fillId="0" borderId="68"/>
    <xf numFmtId="5" fontId="219" fillId="46" borderId="70">
      <alignment vertical="top"/>
    </xf>
    <xf numFmtId="5" fontId="219" fillId="46" borderId="70">
      <alignment vertical="top"/>
    </xf>
    <xf numFmtId="289"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9" fontId="221" fillId="48" borderId="70"/>
    <xf numFmtId="5" fontId="138" fillId="0" borderId="70">
      <alignment horizontal="left" vertical="top"/>
    </xf>
    <xf numFmtId="5" fontId="138" fillId="0" borderId="70">
      <alignment horizontal="left" vertical="top"/>
    </xf>
    <xf numFmtId="289" fontId="222" fillId="0" borderId="70">
      <alignment horizontal="left" vertical="top"/>
    </xf>
    <xf numFmtId="0" fontId="18" fillId="0" borderId="0"/>
    <xf numFmtId="173"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9" fontId="219" fillId="46" borderId="50">
      <alignment vertical="top"/>
    </xf>
    <xf numFmtId="0" fontId="212" fillId="0" borderId="126" applyNumberFormat="0" applyBorder="0" applyAlignment="0">
      <alignment vertical="center"/>
    </xf>
    <xf numFmtId="6" fontId="221" fillId="48" borderId="50"/>
    <xf numFmtId="6" fontId="221" fillId="48" borderId="50"/>
    <xf numFmtId="329" fontId="221" fillId="48" borderId="50"/>
    <xf numFmtId="5" fontId="138" fillId="0" borderId="50">
      <alignment horizontal="left" vertical="top"/>
    </xf>
    <xf numFmtId="5" fontId="138" fillId="0" borderId="50">
      <alignment horizontal="left" vertical="top"/>
    </xf>
    <xf numFmtId="289"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8" fontId="80" fillId="0" borderId="105"/>
    <xf numFmtId="328" fontId="80" fillId="0" borderId="105"/>
    <xf numFmtId="0" fontId="228" fillId="0" borderId="67" applyNumberFormat="0" applyFont="0" applyAlignment="0">
      <alignment horizontal="center"/>
    </xf>
    <xf numFmtId="0" fontId="228" fillId="0" borderId="77" applyNumberFormat="0" applyFont="0" applyAlignment="0">
      <alignment horizontal="center"/>
    </xf>
    <xf numFmtId="328" fontId="80" fillId="0" borderId="87"/>
    <xf numFmtId="328" fontId="80" fillId="0" borderId="87"/>
    <xf numFmtId="5" fontId="219" fillId="46" borderId="103">
      <alignment vertical="top"/>
    </xf>
    <xf numFmtId="5" fontId="219" fillId="46" borderId="103">
      <alignment vertical="top"/>
    </xf>
    <xf numFmtId="289"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9" fontId="221" fillId="48" borderId="103"/>
    <xf numFmtId="5" fontId="138" fillId="0" borderId="103">
      <alignment horizontal="left" vertical="top"/>
    </xf>
    <xf numFmtId="5" fontId="219" fillId="46" borderId="89">
      <alignment vertical="top"/>
    </xf>
    <xf numFmtId="5" fontId="219" fillId="46" borderId="89">
      <alignment vertical="top"/>
    </xf>
    <xf numFmtId="289" fontId="219" fillId="46" borderId="89">
      <alignment vertical="top"/>
    </xf>
    <xf numFmtId="0" fontId="18" fillId="0" borderId="0"/>
    <xf numFmtId="173"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9" fontId="221" fillId="48" borderId="89"/>
    <xf numFmtId="5" fontId="138" fillId="0" borderId="89">
      <alignment horizontal="left" vertical="top"/>
    </xf>
    <xf numFmtId="5" fontId="138" fillId="0" borderId="89">
      <alignment horizontal="left" vertical="top"/>
    </xf>
    <xf numFmtId="289" fontId="222" fillId="0" borderId="89">
      <alignment horizontal="left" vertical="top"/>
    </xf>
    <xf numFmtId="0" fontId="18" fillId="0" borderId="0"/>
    <xf numFmtId="3" fontId="26" fillId="0" borderId="87"/>
    <xf numFmtId="3" fontId="26" fillId="0" borderId="87"/>
    <xf numFmtId="0" fontId="18" fillId="0" borderId="0"/>
    <xf numFmtId="5" fontId="138" fillId="0" borderId="103">
      <alignment horizontal="left" vertical="top"/>
    </xf>
    <xf numFmtId="289"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43"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4" fontId="51" fillId="0" borderId="135" applyFill="0" applyProtection="0"/>
    <xf numFmtId="254" fontId="51" fillId="0" borderId="137" applyFill="0" applyProtection="0"/>
    <xf numFmtId="275" fontId="51" fillId="0" borderId="135" applyFill="0" applyProtection="0"/>
    <xf numFmtId="275" fontId="51" fillId="0" borderId="137" applyFill="0" applyProtection="0"/>
    <xf numFmtId="278" fontId="30" fillId="0" borderId="132"/>
    <xf numFmtId="278"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9"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8" fontId="80" fillId="0" borderId="132"/>
    <xf numFmtId="328" fontId="80" fillId="0" borderId="132"/>
    <xf numFmtId="5" fontId="219" fillId="46" borderId="134">
      <alignment vertical="top"/>
    </xf>
    <xf numFmtId="5" fontId="219" fillId="46" borderId="134">
      <alignment vertical="top"/>
    </xf>
    <xf numFmtId="289"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9" fontId="221" fillId="48" borderId="134"/>
    <xf numFmtId="5" fontId="138" fillId="0" borderId="134">
      <alignment horizontal="left" vertical="top"/>
    </xf>
    <xf numFmtId="5" fontId="138" fillId="0" borderId="134">
      <alignment horizontal="left" vertical="top"/>
    </xf>
    <xf numFmtId="289" fontId="222" fillId="0" borderId="134">
      <alignment horizontal="left" vertical="top"/>
    </xf>
    <xf numFmtId="0" fontId="228" fillId="0" borderId="139" applyNumberFormat="0" applyFont="0" applyAlignment="0">
      <alignment horizontal="center"/>
    </xf>
    <xf numFmtId="169" fontId="255" fillId="0" borderId="0" applyFont="0" applyFill="0" applyBorder="0" applyAlignment="0" applyProtection="0"/>
    <xf numFmtId="43" fontId="17" fillId="0" borderId="0" applyFont="0" applyFill="0" applyBorder="0" applyAlignment="0" applyProtection="0"/>
    <xf numFmtId="0" fontId="164" fillId="0" borderId="0"/>
    <xf numFmtId="43" fontId="164" fillId="0" borderId="0" applyFont="0" applyFill="0" applyBorder="0" applyAlignment="0" applyProtection="0"/>
    <xf numFmtId="43" fontId="16" fillId="0" borderId="0" applyFont="0" applyFill="0" applyBorder="0" applyAlignment="0" applyProtection="0"/>
    <xf numFmtId="43" fontId="98" fillId="0" borderId="0" applyFont="0" applyFill="0" applyBorder="0" applyAlignment="0" applyProtection="0"/>
    <xf numFmtId="0" fontId="16"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335" fontId="95" fillId="0" borderId="0" applyBorder="0"/>
    <xf numFmtId="229"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336" fontId="19" fillId="0" borderId="0" applyFont="0" applyFill="0" applyBorder="0" applyAlignment="0" applyProtection="0"/>
    <xf numFmtId="336" fontId="19" fillId="0" borderId="0" applyFont="0" applyFill="0" applyBorder="0" applyAlignment="0" applyProtection="0"/>
    <xf numFmtId="336" fontId="19" fillId="0" borderId="0" applyFont="0" applyFill="0" applyBorder="0" applyAlignment="0" applyProtection="0"/>
    <xf numFmtId="336" fontId="19" fillId="0" borderId="0" applyFont="0" applyFill="0" applyBorder="0" applyAlignment="0" applyProtection="0"/>
    <xf numFmtId="336" fontId="19" fillId="0" borderId="0" applyFont="0" applyFill="0" applyBorder="0" applyAlignment="0" applyProtection="0"/>
    <xf numFmtId="336" fontId="19" fillId="0" borderId="0" applyFont="0" applyFill="0" applyBorder="0" applyAlignment="0" applyProtection="0"/>
    <xf numFmtId="187" fontId="24" fillId="0" borderId="0" applyFont="0" applyFill="0" applyBorder="0" applyAlignment="0" applyProtection="0"/>
    <xf numFmtId="0" fontId="19" fillId="0" borderId="0" applyNumberFormat="0" applyFill="0" applyBorder="0" applyAlignment="0" applyProtection="0"/>
    <xf numFmtId="0" fontId="35" fillId="0" borderId="7"/>
    <xf numFmtId="345" fontId="19" fillId="0" borderId="0" applyFill="0" applyBorder="0" applyAlignment="0" applyProtection="0"/>
    <xf numFmtId="345"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74"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2" fontId="23"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174" fontId="23" fillId="0" borderId="0" applyFont="0" applyFill="0" applyBorder="0" applyAlignment="0" applyProtection="0"/>
    <xf numFmtId="42" fontId="31" fillId="0" borderId="0" applyFont="0" applyFill="0" applyBorder="0" applyAlignment="0" applyProtection="0"/>
    <xf numFmtId="182" fontId="23"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82" fontId="23"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9" fillId="0" borderId="0"/>
    <xf numFmtId="180"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7" applyNumberFormat="0" applyAlignment="0" applyProtection="0"/>
    <xf numFmtId="0" fontId="262" fillId="22" borderId="147" applyNumberFormat="0" applyAlignment="0" applyProtection="0"/>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343" fontId="246" fillId="0" borderId="140">
      <protection locked="0"/>
    </xf>
    <xf numFmtId="230" fontId="93" fillId="0" borderId="0"/>
    <xf numFmtId="230" fontId="93" fillId="0" borderId="0"/>
    <xf numFmtId="230" fontId="93" fillId="0" borderId="0"/>
    <xf numFmtId="230" fontId="93" fillId="0" borderId="0"/>
    <xf numFmtId="230" fontId="93" fillId="0" borderId="0"/>
    <xf numFmtId="230" fontId="93" fillId="0" borderId="0"/>
    <xf numFmtId="230" fontId="93" fillId="0" borderId="0"/>
    <xf numFmtId="230" fontId="93" fillId="0" borderId="0"/>
    <xf numFmtId="41" fontId="94" fillId="0" borderId="0" applyFont="0" applyFill="0" applyBorder="0" applyAlignment="0" applyProtection="0"/>
    <xf numFmtId="41" fontId="24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346"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168" fontId="63" fillId="0" borderId="0" applyFont="0" applyFill="0" applyBorder="0" applyAlignment="0" applyProtection="0"/>
    <xf numFmtId="181"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344" fontId="247" fillId="0" borderId="140"/>
    <xf numFmtId="0" fontId="264" fillId="62" borderId="149" applyNumberFormat="0" applyAlignment="0" applyProtection="0"/>
    <xf numFmtId="0" fontId="265" fillId="23" borderId="10" applyNumberFormat="0" applyAlignment="0" applyProtection="0"/>
    <xf numFmtId="0" fontId="3" fillId="0" borderId="0" applyFont="0" applyFill="0" applyBorder="0" applyAlignment="0" applyProtection="0"/>
    <xf numFmtId="0"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6"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9"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0" fontId="95" fillId="0" borderId="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67"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40"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6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2" fontId="19" fillId="0" borderId="0" applyFont="0" applyFill="0" applyBorder="0" applyAlignment="0" applyProtection="0"/>
    <xf numFmtId="0" fontId="19" fillId="0" borderId="0" applyFont="0" applyFill="0" applyBorder="0" applyAlignment="0" applyProtection="0"/>
    <xf numFmtId="43" fontId="157" fillId="0" borderId="0" applyFont="0" applyFill="0" applyBorder="0" applyAlignment="0" applyProtection="0"/>
    <xf numFmtId="320" fontId="19"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2"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69"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202" fontId="95" fillId="0" borderId="0" applyFont="0" applyFill="0" applyBorder="0" applyAlignment="0" applyProtection="0"/>
    <xf numFmtId="43" fontId="98" fillId="0" borderId="0" applyFont="0" applyFill="0" applyBorder="0" applyAlignment="0" applyProtection="0"/>
    <xf numFmtId="0" fontId="95" fillId="0" borderId="0"/>
    <xf numFmtId="32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3"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167" fontId="95" fillId="0" borderId="0" applyFont="0" applyFill="0" applyBorder="0" applyAlignment="0" applyProtection="0"/>
    <xf numFmtId="167" fontId="3"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167" fontId="95" fillId="0" borderId="0" applyFont="0" applyFill="0" applyBorder="0" applyAlignment="0" applyProtection="0"/>
    <xf numFmtId="43" fontId="255" fillId="0" borderId="0" applyFont="0" applyFill="0" applyBorder="0" applyAlignment="0" applyProtection="0"/>
    <xf numFmtId="167" fontId="3" fillId="0" borderId="0" applyFont="0" applyFill="0" applyBorder="0" applyAlignment="0" applyProtection="0"/>
    <xf numFmtId="169" fontId="95" fillId="0" borderId="0" applyFont="0" applyFill="0" applyBorder="0" applyAlignment="0" applyProtection="0"/>
    <xf numFmtId="239" fontId="158"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3" fillId="0" borderId="0" applyFont="0" applyFill="0" applyBorder="0" applyAlignment="0" applyProtection="0"/>
    <xf numFmtId="43"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0" fontId="24" fillId="0" borderId="0" applyFont="0" applyFill="0" applyBorder="0" applyAlignment="0" applyProtection="0"/>
    <xf numFmtId="0" fontId="95" fillId="0" borderId="0"/>
    <xf numFmtId="0" fontId="95" fillId="0" borderId="0"/>
    <xf numFmtId="0" fontId="95" fillId="0" borderId="0"/>
    <xf numFmtId="43" fontId="3" fillId="0" borderId="0" applyFont="0" applyFill="0" applyBorder="0" applyAlignment="0" applyProtection="0"/>
    <xf numFmtId="167" fontId="95" fillId="0" borderId="0" applyFont="0" applyFill="0" applyBorder="0" applyAlignment="0" applyProtection="0"/>
    <xf numFmtId="0" fontId="95" fillId="0" borderId="0"/>
    <xf numFmtId="0" fontId="95" fillId="0" borderId="0"/>
    <xf numFmtId="225"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6" fontId="251" fillId="0" borderId="58">
      <protection locked="0"/>
    </xf>
    <xf numFmtId="165" fontId="95" fillId="0" borderId="0" applyFont="0" applyFill="0" applyBorder="0" applyAlignment="0" applyProtection="0"/>
    <xf numFmtId="165" fontId="95" fillId="0" borderId="0" applyFont="0" applyFill="0" applyBorder="0" applyAlignment="0" applyProtection="0"/>
    <xf numFmtId="182"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1"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17"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6" fontId="24" fillId="64" borderId="151">
      <alignment vertical="top" wrapText="1"/>
    </xf>
    <xf numFmtId="0" fontId="98" fillId="0" borderId="0"/>
    <xf numFmtId="0" fontId="98" fillId="0" borderId="0"/>
    <xf numFmtId="0" fontId="49" fillId="0" borderId="0"/>
    <xf numFmtId="0" fontId="269" fillId="0" borderId="0"/>
    <xf numFmtId="0" fontId="19" fillId="0" borderId="0"/>
    <xf numFmtId="343"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43" fontId="95"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173" fontId="283" fillId="0" borderId="6" applyFont="0" applyBorder="0"/>
    <xf numFmtId="0" fontId="41" fillId="0" borderId="158">
      <alignment horizontal="left" vertical="center"/>
    </xf>
    <xf numFmtId="0" fontId="41" fillId="0" borderId="158">
      <alignment horizontal="left" vertical="center"/>
    </xf>
    <xf numFmtId="0" fontId="41" fillId="0" borderId="158">
      <alignment horizontal="left" vertic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4" fillId="2" borderId="161" applyNumberFormat="0" applyAlignment="0" applyProtection="0"/>
    <xf numFmtId="343" fontId="246" fillId="0" borderId="140">
      <protection locked="0"/>
    </xf>
    <xf numFmtId="343" fontId="246" fillId="0" borderId="140">
      <protection locked="0"/>
    </xf>
    <xf numFmtId="343" fontId="246" fillId="0" borderId="140">
      <protection locked="0"/>
    </xf>
    <xf numFmtId="344" fontId="295" fillId="0" borderId="140"/>
    <xf numFmtId="344" fontId="295" fillId="0" borderId="140"/>
    <xf numFmtId="344" fontId="295" fillId="0" borderId="140"/>
    <xf numFmtId="0" fontId="296" fillId="75" borderId="1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150"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54" fontId="51" fillId="0" borderId="81"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150"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275" fontId="51" fillId="0" borderId="81" applyFill="0" applyProtection="0"/>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289"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74" fontId="301" fillId="0" borderId="163" applyNumberFormat="0" applyFont="0" applyFill="0" applyBorder="0">
      <alignment horizontal="center"/>
    </xf>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2" fontId="302"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291" fontId="19" fillId="0" borderId="163"/>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95" fillId="76" borderId="157" applyNumberFormat="0" applyFont="0" applyAlignment="0" applyProtection="0"/>
    <xf numFmtId="0" fontId="95" fillId="76" borderId="157" applyNumberFormat="0" applyFont="0" applyAlignment="0" applyProtection="0"/>
    <xf numFmtId="0" fontId="307" fillId="77" borderId="156" applyNumberFormat="0" applyAlignment="0" applyProtection="0"/>
    <xf numFmtId="0" fontId="308" fillId="2" borderId="165" applyNumberFormat="0" applyAlignment="0" applyProtection="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173"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66" applyNumberFormat="0" applyProtection="0">
      <alignment vertical="center"/>
    </xf>
    <xf numFmtId="4" fontId="178" fillId="32" borderId="166" applyNumberFormat="0" applyProtection="0">
      <alignment vertical="center"/>
    </xf>
    <xf numFmtId="4" fontId="180" fillId="32" borderId="166" applyNumberFormat="0" applyProtection="0">
      <alignment vertical="center"/>
    </xf>
    <xf numFmtId="4" fontId="180" fillId="32" borderId="166" applyNumberFormat="0" applyProtection="0">
      <alignment vertical="center"/>
    </xf>
    <xf numFmtId="4" fontId="182" fillId="32" borderId="166" applyNumberFormat="0" applyProtection="0">
      <alignment horizontal="left" vertical="center" indent="1"/>
    </xf>
    <xf numFmtId="4" fontId="182" fillId="32" borderId="166" applyNumberFormat="0" applyProtection="0">
      <alignment horizontal="left" vertical="center" indent="1"/>
    </xf>
    <xf numFmtId="4" fontId="182" fillId="34" borderId="166" applyNumberFormat="0" applyProtection="0">
      <alignment horizontal="right" vertical="center"/>
    </xf>
    <xf numFmtId="4" fontId="182" fillId="34" borderId="166" applyNumberFormat="0" applyProtection="0">
      <alignment horizontal="right" vertical="center"/>
    </xf>
    <xf numFmtId="4" fontId="182" fillId="35" borderId="166" applyNumberFormat="0" applyProtection="0">
      <alignment horizontal="right" vertical="center"/>
    </xf>
    <xf numFmtId="4" fontId="182" fillId="35" borderId="166" applyNumberFormat="0" applyProtection="0">
      <alignment horizontal="right" vertical="center"/>
    </xf>
    <xf numFmtId="4" fontId="182" fillId="36" borderId="166" applyNumberFormat="0" applyProtection="0">
      <alignment horizontal="right" vertical="center"/>
    </xf>
    <xf numFmtId="4" fontId="182" fillId="36" borderId="166" applyNumberFormat="0" applyProtection="0">
      <alignment horizontal="right" vertical="center"/>
    </xf>
    <xf numFmtId="4" fontId="182" fillId="37" borderId="166" applyNumberFormat="0" applyProtection="0">
      <alignment horizontal="right" vertical="center"/>
    </xf>
    <xf numFmtId="4" fontId="182" fillId="37" borderId="166" applyNumberFormat="0" applyProtection="0">
      <alignment horizontal="right" vertical="center"/>
    </xf>
    <xf numFmtId="4" fontId="182" fillId="38" borderId="166" applyNumberFormat="0" applyProtection="0">
      <alignment horizontal="right" vertical="center"/>
    </xf>
    <xf numFmtId="4" fontId="182" fillId="38" borderId="166" applyNumberFormat="0" applyProtection="0">
      <alignment horizontal="right" vertical="center"/>
    </xf>
    <xf numFmtId="4" fontId="182" fillId="39" borderId="166" applyNumberFormat="0" applyProtection="0">
      <alignment horizontal="right" vertical="center"/>
    </xf>
    <xf numFmtId="4" fontId="182" fillId="39" borderId="166" applyNumberFormat="0" applyProtection="0">
      <alignment horizontal="right" vertical="center"/>
    </xf>
    <xf numFmtId="4" fontId="182" fillId="40" borderId="166" applyNumberFormat="0" applyProtection="0">
      <alignment horizontal="right" vertical="center"/>
    </xf>
    <xf numFmtId="4" fontId="182" fillId="40" borderId="166" applyNumberFormat="0" applyProtection="0">
      <alignment horizontal="right" vertical="center"/>
    </xf>
    <xf numFmtId="4" fontId="182" fillId="41" borderId="166" applyNumberFormat="0" applyProtection="0">
      <alignment horizontal="right" vertical="center"/>
    </xf>
    <xf numFmtId="4" fontId="182" fillId="41" borderId="166" applyNumberFormat="0" applyProtection="0">
      <alignment horizontal="right" vertical="center"/>
    </xf>
    <xf numFmtId="4" fontId="182" fillId="42" borderId="166" applyNumberFormat="0" applyProtection="0">
      <alignment horizontal="right" vertical="center"/>
    </xf>
    <xf numFmtId="4" fontId="182" fillId="42" borderId="166" applyNumberFormat="0" applyProtection="0">
      <alignment horizontal="right" vertical="center"/>
    </xf>
    <xf numFmtId="4" fontId="182" fillId="44" borderId="166" applyNumberFormat="0" applyProtection="0">
      <alignment horizontal="right" vertical="center"/>
    </xf>
    <xf numFmtId="4" fontId="182" fillId="44" borderId="166" applyNumberFormat="0" applyProtection="0">
      <alignment horizontal="right" vertical="center"/>
    </xf>
    <xf numFmtId="4" fontId="182" fillId="45" borderId="166" applyNumberFormat="0" applyProtection="0">
      <alignment vertical="center"/>
    </xf>
    <xf numFmtId="4" fontId="182" fillId="45" borderId="166" applyNumberFormat="0" applyProtection="0">
      <alignment vertical="center"/>
    </xf>
    <xf numFmtId="4" fontId="184" fillId="45" borderId="166" applyNumberFormat="0" applyProtection="0">
      <alignment vertical="center"/>
    </xf>
    <xf numFmtId="4" fontId="184" fillId="45" borderId="166" applyNumberFormat="0" applyProtection="0">
      <alignment vertical="center"/>
    </xf>
    <xf numFmtId="4" fontId="178" fillId="44" borderId="167" applyNumberFormat="0" applyProtection="0">
      <alignment horizontal="left" vertical="center" indent="1"/>
    </xf>
    <xf numFmtId="4" fontId="178" fillId="44" borderId="167" applyNumberFormat="0" applyProtection="0">
      <alignment horizontal="left" vertical="center" indent="1"/>
    </xf>
    <xf numFmtId="4" fontId="182" fillId="45" borderId="166" applyNumberFormat="0" applyProtection="0">
      <alignment horizontal="right" vertical="center"/>
    </xf>
    <xf numFmtId="4" fontId="182" fillId="45" borderId="166" applyNumberFormat="0" applyProtection="0">
      <alignment horizontal="right" vertical="center"/>
    </xf>
    <xf numFmtId="4" fontId="184" fillId="45" borderId="166" applyNumberFormat="0" applyProtection="0">
      <alignment horizontal="right" vertical="center"/>
    </xf>
    <xf numFmtId="4" fontId="184" fillId="45" borderId="166" applyNumberFormat="0" applyProtection="0">
      <alignment horizontal="righ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6" fillId="27" borderId="167" applyNumberFormat="0" applyProtection="0">
      <alignment horizontal="left" vertical="center" indent="1"/>
    </xf>
    <xf numFmtId="4" fontId="186" fillId="27" borderId="167" applyNumberFormat="0" applyProtection="0">
      <alignment horizontal="left" vertical="center" indent="1"/>
    </xf>
    <xf numFmtId="4" fontId="188" fillId="45" borderId="166" applyNumberFormat="0" applyProtection="0">
      <alignment horizontal="right" vertical="center"/>
    </xf>
    <xf numFmtId="4" fontId="188" fillId="45" borderId="166"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42" fontId="311" fillId="0" borderId="0" applyFont="0" applyFill="0" applyBorder="0" applyAlignment="0" applyProtection="0"/>
    <xf numFmtId="0" fontId="45" fillId="0" borderId="0"/>
    <xf numFmtId="14" fontId="312" fillId="0" borderId="0"/>
    <xf numFmtId="313" fontId="303" fillId="0" borderId="168">
      <alignment horizontal="right" vertical="center"/>
    </xf>
    <xf numFmtId="313" fontId="303" fillId="0" borderId="168">
      <alignment horizontal="right" vertical="center"/>
    </xf>
    <xf numFmtId="313" fontId="303" fillId="0" borderId="168">
      <alignment horizontal="right" vertical="center"/>
    </xf>
    <xf numFmtId="291" fontId="196" fillId="0" borderId="168">
      <alignment horizontal="right" vertical="center"/>
    </xf>
    <xf numFmtId="291" fontId="196" fillId="0" borderId="168">
      <alignment horizontal="right" vertical="center"/>
    </xf>
    <xf numFmtId="313" fontId="30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291" fontId="196"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5" fontId="311" fillId="0" borderId="168">
      <alignment horizontal="right" vertical="center"/>
    </xf>
    <xf numFmtId="315" fontId="311"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6" fontId="53" fillId="0" borderId="168">
      <alignment horizontal="right" vertical="center"/>
    </xf>
    <xf numFmtId="317" fontId="313" fillId="0" borderId="168">
      <alignment horizontal="right" vertical="center"/>
    </xf>
    <xf numFmtId="316" fontId="53" fillId="0" borderId="168">
      <alignment horizontal="right" vertical="center"/>
    </xf>
    <xf numFmtId="318" fontId="19" fillId="0" borderId="168">
      <alignment horizontal="right" vertical="center"/>
    </xf>
    <xf numFmtId="318" fontId="19" fillId="0" borderId="168">
      <alignment horizontal="right" vertical="center"/>
    </xf>
    <xf numFmtId="315" fontId="311" fillId="0" borderId="168">
      <alignment horizontal="right" vertical="center"/>
    </xf>
    <xf numFmtId="315" fontId="311"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8" fontId="19" fillId="0" borderId="168">
      <alignment horizontal="right" vertical="center"/>
    </xf>
    <xf numFmtId="318" fontId="19" fillId="0" borderId="168">
      <alignment horizontal="right" vertical="center"/>
    </xf>
    <xf numFmtId="315" fontId="311" fillId="0" borderId="168">
      <alignment horizontal="right" vertical="center"/>
    </xf>
    <xf numFmtId="315" fontId="311"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8" fontId="19"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5" fontId="311" fillId="0" borderId="168">
      <alignment horizontal="right" vertical="center"/>
    </xf>
    <xf numFmtId="315" fontId="311" fillId="0" borderId="168">
      <alignment horizontal="right" vertical="center"/>
    </xf>
    <xf numFmtId="315" fontId="311" fillId="0" borderId="168">
      <alignment horizontal="right" vertical="center"/>
    </xf>
    <xf numFmtId="315" fontId="311"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5" fontId="311" fillId="0" borderId="168">
      <alignment horizontal="right" vertical="center"/>
    </xf>
    <xf numFmtId="315" fontId="311"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6" fontId="53" fillId="0" borderId="168">
      <alignment horizontal="right" vertical="center"/>
    </xf>
    <xf numFmtId="315" fontId="311" fillId="0" borderId="168">
      <alignment horizontal="right" vertical="center"/>
    </xf>
    <xf numFmtId="315" fontId="311"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15" fontId="311" fillId="0" borderId="168">
      <alignment horizontal="right" vertical="center"/>
    </xf>
    <xf numFmtId="315" fontId="311" fillId="0" borderId="168">
      <alignment horizontal="right" vertical="center"/>
    </xf>
    <xf numFmtId="315" fontId="311" fillId="0" borderId="168">
      <alignment horizontal="right" vertical="center"/>
    </xf>
    <xf numFmtId="315" fontId="311" fillId="0" borderId="168">
      <alignment horizontal="right" vertical="center"/>
    </xf>
    <xf numFmtId="315" fontId="311" fillId="0" borderId="168">
      <alignment horizontal="right" vertical="center"/>
    </xf>
    <xf numFmtId="315" fontId="311"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7" fontId="31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5" fontId="311" fillId="0" borderId="168">
      <alignment horizontal="right" vertical="center"/>
    </xf>
    <xf numFmtId="315" fontId="311"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5" fontId="311" fillId="0" borderId="168">
      <alignment horizontal="right" vertical="center"/>
    </xf>
    <xf numFmtId="315" fontId="311"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8" fontId="19" fillId="0" borderId="168">
      <alignment horizontal="right" vertical="center"/>
    </xf>
    <xf numFmtId="318"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15" fontId="311" fillId="0" borderId="168">
      <alignment horizontal="right" vertical="center"/>
    </xf>
    <xf numFmtId="315" fontId="311"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20" fontId="19"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9" fontId="288" fillId="0" borderId="168">
      <alignment horizontal="right" vertical="center"/>
    </xf>
    <xf numFmtId="318" fontId="19" fillId="0" borderId="168">
      <alignment horizontal="right" vertical="center"/>
    </xf>
    <xf numFmtId="318" fontId="19"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239" fontId="288"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4" fontId="31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22" fontId="288" fillId="0" borderId="168">
      <alignment horizontal="right" vertical="center"/>
    </xf>
    <xf numFmtId="0" fontId="2" fillId="0" borderId="0"/>
    <xf numFmtId="322" fontId="288" fillId="0" borderId="168">
      <alignment horizontal="right" vertical="center"/>
    </xf>
    <xf numFmtId="322" fontId="288" fillId="0" borderId="168">
      <alignment horizontal="right" vertical="center"/>
    </xf>
    <xf numFmtId="0" fontId="2" fillId="0" borderId="0"/>
    <xf numFmtId="322" fontId="288" fillId="0" borderId="168">
      <alignment horizontal="right" vertical="center"/>
    </xf>
    <xf numFmtId="322" fontId="288" fillId="0" borderId="168">
      <alignment horizontal="right" vertical="center"/>
    </xf>
    <xf numFmtId="0" fontId="2" fillId="0" borderId="0"/>
    <xf numFmtId="322" fontId="288" fillId="0" borderId="168">
      <alignment horizontal="right" vertical="center"/>
    </xf>
    <xf numFmtId="322" fontId="288" fillId="0" borderId="168">
      <alignment horizontal="right" vertical="center"/>
    </xf>
    <xf numFmtId="0" fontId="2" fillId="0" borderId="0"/>
    <xf numFmtId="322" fontId="288" fillId="0" borderId="168">
      <alignment horizontal="right" vertical="center"/>
    </xf>
    <xf numFmtId="322" fontId="288" fillId="0" borderId="168">
      <alignment horizontal="right" vertical="center"/>
    </xf>
    <xf numFmtId="0" fontId="2" fillId="0" borderId="0"/>
    <xf numFmtId="322" fontId="288" fillId="0" borderId="168">
      <alignment horizontal="right" vertical="center"/>
    </xf>
    <xf numFmtId="322" fontId="288" fillId="0" borderId="168">
      <alignment horizontal="right" vertical="center"/>
    </xf>
    <xf numFmtId="0" fontId="2" fillId="0" borderId="0"/>
    <xf numFmtId="322" fontId="288"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5" fontId="311" fillId="0" borderId="168">
      <alignment horizontal="right" vertical="center"/>
    </xf>
    <xf numFmtId="0" fontId="2" fillId="0" borderId="0"/>
    <xf numFmtId="315" fontId="311" fillId="0" borderId="168">
      <alignment horizontal="right" vertical="center"/>
    </xf>
    <xf numFmtId="315" fontId="311" fillId="0" borderId="168">
      <alignment horizontal="right" vertical="center"/>
    </xf>
    <xf numFmtId="0" fontId="2" fillId="0" borderId="0"/>
    <xf numFmtId="315" fontId="311"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14" fontId="313" fillId="0" borderId="168">
      <alignment horizontal="right" vertical="center"/>
    </xf>
    <xf numFmtId="0" fontId="2" fillId="0" borderId="0"/>
    <xf numFmtId="314" fontId="313" fillId="0" borderId="168">
      <alignment horizontal="right" vertical="center"/>
    </xf>
    <xf numFmtId="321" fontId="314" fillId="0" borderId="169" applyFont="0" applyFill="0" applyBorder="0"/>
    <xf numFmtId="0" fontId="2" fillId="0" borderId="0"/>
    <xf numFmtId="321" fontId="314" fillId="0" borderId="169" applyFont="0" applyFill="0" applyBorder="0"/>
    <xf numFmtId="0" fontId="2" fillId="0" borderId="0"/>
    <xf numFmtId="295" fontId="288" fillId="0" borderId="168">
      <alignment horizontal="right" vertical="center"/>
    </xf>
    <xf numFmtId="0" fontId="2" fillId="0" borderId="0"/>
    <xf numFmtId="295" fontId="288" fillId="0" borderId="168">
      <alignment horizontal="right" vertical="center"/>
    </xf>
    <xf numFmtId="295" fontId="288" fillId="0" borderId="168">
      <alignment horizontal="right" vertical="center"/>
    </xf>
    <xf numFmtId="0" fontId="2" fillId="0" borderId="0"/>
    <xf numFmtId="295" fontId="288" fillId="0" borderId="168">
      <alignment horizontal="right" vertical="center"/>
    </xf>
    <xf numFmtId="295" fontId="288" fillId="0" borderId="168">
      <alignment horizontal="right" vertical="center"/>
    </xf>
    <xf numFmtId="0" fontId="2" fillId="0" borderId="0"/>
    <xf numFmtId="295" fontId="288" fillId="0" borderId="168">
      <alignment horizontal="right" vertical="center"/>
    </xf>
    <xf numFmtId="295" fontId="288" fillId="0" borderId="168">
      <alignment horizontal="right" vertical="center"/>
    </xf>
    <xf numFmtId="0" fontId="2" fillId="0" borderId="0"/>
    <xf numFmtId="295" fontId="288" fillId="0" borderId="168">
      <alignment horizontal="right" vertical="center"/>
    </xf>
    <xf numFmtId="295" fontId="288" fillId="0" borderId="168">
      <alignment horizontal="right" vertical="center"/>
    </xf>
    <xf numFmtId="0" fontId="2" fillId="0" borderId="0"/>
    <xf numFmtId="295" fontId="288" fillId="0" borderId="168">
      <alignment horizontal="right" vertical="center"/>
    </xf>
    <xf numFmtId="295" fontId="288" fillId="0" borderId="168">
      <alignment horizontal="right" vertical="center"/>
    </xf>
    <xf numFmtId="0" fontId="2" fillId="0" borderId="0"/>
    <xf numFmtId="295" fontId="288"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291" fontId="196" fillId="0" borderId="168">
      <alignment horizontal="right" vertical="center"/>
    </xf>
    <xf numFmtId="0" fontId="2" fillId="0" borderId="0"/>
    <xf numFmtId="291" fontId="196"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239" fontId="288" fillId="0" borderId="168">
      <alignment horizontal="right" vertical="center"/>
    </xf>
    <xf numFmtId="0" fontId="2" fillId="0" borderId="0"/>
    <xf numFmtId="239" fontId="288" fillId="0" borderId="168">
      <alignment horizontal="right" vertical="center"/>
    </xf>
    <xf numFmtId="321" fontId="314" fillId="0" borderId="169" applyFont="0" applyFill="0" applyBorder="0"/>
    <xf numFmtId="0" fontId="2" fillId="0" borderId="0"/>
    <xf numFmtId="321" fontId="314" fillId="0" borderId="169" applyFont="0" applyFill="0" applyBorder="0"/>
    <xf numFmtId="0" fontId="2" fillId="0" borderId="0"/>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7" fontId="313" fillId="0" borderId="168">
      <alignment horizontal="right" vertical="center"/>
    </xf>
    <xf numFmtId="0" fontId="2" fillId="0" borderId="0"/>
    <xf numFmtId="317" fontId="31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23" fontId="315" fillId="0" borderId="168">
      <alignment horizontal="right" vertical="center"/>
    </xf>
    <xf numFmtId="0" fontId="2" fillId="0" borderId="0"/>
    <xf numFmtId="323" fontId="315" fillId="0" borderId="168">
      <alignment horizontal="right" vertical="center"/>
    </xf>
    <xf numFmtId="315" fontId="311" fillId="0" borderId="168">
      <alignment horizontal="right" vertical="center"/>
    </xf>
    <xf numFmtId="0" fontId="2" fillId="0" borderId="0"/>
    <xf numFmtId="315" fontId="311" fillId="0" borderId="168">
      <alignment horizontal="right" vertical="center"/>
    </xf>
    <xf numFmtId="315" fontId="311" fillId="0" borderId="168">
      <alignment horizontal="right" vertical="center"/>
    </xf>
    <xf numFmtId="0" fontId="2" fillId="0" borderId="0"/>
    <xf numFmtId="315" fontId="311"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313" fontId="303" fillId="0" borderId="168">
      <alignment horizontal="right" vertical="center"/>
    </xf>
    <xf numFmtId="0" fontId="2" fillId="0" borderId="0"/>
    <xf numFmtId="313" fontId="303" fillId="0" borderId="168">
      <alignment horizontal="right" vertical="center"/>
    </xf>
    <xf numFmtId="49" fontId="43"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0"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2"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325" fontId="19" fillId="0" borderId="0" applyFill="0" applyBorder="0" applyAlignment="0"/>
    <xf numFmtId="0" fontId="2" fillId="0" borderId="0"/>
    <xf numFmtId="174" fontId="303" fillId="0" borderId="168">
      <alignment horizontal="center"/>
    </xf>
    <xf numFmtId="0" fontId="2" fillId="0" borderId="0"/>
    <xf numFmtId="174" fontId="303" fillId="0" borderId="168">
      <alignment horizontal="center"/>
    </xf>
    <xf numFmtId="174" fontId="303" fillId="0" borderId="168">
      <alignment horizontal="center"/>
    </xf>
    <xf numFmtId="0" fontId="2" fillId="0" borderId="0"/>
    <xf numFmtId="174" fontId="303" fillId="0" borderId="168">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6"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0"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8" fillId="0" borderId="172"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3">
      <alignment horizontal="center"/>
    </xf>
    <xf numFmtId="0" fontId="2" fillId="0" borderId="0"/>
    <xf numFmtId="0" fontId="41" fillId="0" borderId="173">
      <alignment horizontal="center"/>
    </xf>
    <xf numFmtId="0" fontId="2" fillId="0" borderId="0"/>
    <xf numFmtId="322" fontId="303" fillId="0" borderId="0"/>
    <xf numFmtId="0" fontId="2" fillId="0" borderId="0"/>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328" fontId="303" fillId="0" borderId="159"/>
    <xf numFmtId="0" fontId="2" fillId="0" borderId="0"/>
    <xf numFmtId="3" fontId="288" fillId="34" borderId="151">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289"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329"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289" fontId="333"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0" fontId="334" fillId="49" borderId="0">
      <alignment horizontal="left" vertical="center"/>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89" fontId="335" fillId="0" borderId="4">
      <alignment horizontal="left" vertical="top"/>
    </xf>
    <xf numFmtId="0" fontId="2" fillId="0" borderId="0"/>
    <xf numFmtId="5"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246"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229" fillId="0" borderId="0" applyNumberFormat="0" applyFill="0" applyBorder="0" applyAlignment="0" applyProtection="0"/>
    <xf numFmtId="0" fontId="2" fillId="0" borderId="0"/>
    <xf numFmtId="0" fontId="313" fillId="0" borderId="175" applyFont="0" applyBorder="0" applyAlignment="0">
      <alignment horizontal="center"/>
    </xf>
    <xf numFmtId="0" fontId="2" fillId="0" borderId="0"/>
    <xf numFmtId="0" fontId="313" fillId="0" borderId="175"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95" fillId="0" borderId="0"/>
    <xf numFmtId="43" fontId="19" fillId="0" borderId="0" applyFont="0" applyFill="0" applyBorder="0" applyAlignment="0" applyProtection="0"/>
    <xf numFmtId="0" fontId="19" fillId="0" borderId="0"/>
    <xf numFmtId="0" fontId="19" fillId="0" borderId="0"/>
    <xf numFmtId="0" fontId="355" fillId="0" borderId="0"/>
    <xf numFmtId="0" fontId="355" fillId="0" borderId="0"/>
    <xf numFmtId="0" fontId="355" fillId="0" borderId="0" applyFont="0" applyFill="0" applyBorder="0" applyAlignment="0" applyProtection="0"/>
    <xf numFmtId="9" fontId="355" fillId="0" borderId="0" applyFont="0" applyFill="0" applyBorder="0" applyAlignment="0" applyProtection="0"/>
    <xf numFmtId="0" fontId="355" fillId="0" borderId="0" applyFont="0" applyFill="0" applyBorder="0" applyAlignment="0" applyProtection="0"/>
    <xf numFmtId="9" fontId="355" fillId="0" borderId="0" applyFont="0" applyFill="0" applyBorder="0" applyAlignment="0" applyProtection="0"/>
  </cellStyleXfs>
  <cellXfs count="298">
    <xf numFmtId="0" fontId="0" fillId="0" borderId="0" xfId="0"/>
    <xf numFmtId="0" fontId="0" fillId="0" borderId="146" xfId="0" applyBorder="1" applyAlignment="1">
      <alignment horizontal="center" vertical="center" wrapText="1"/>
    </xf>
    <xf numFmtId="0" fontId="277" fillId="65" borderId="153" xfId="1650" quotePrefix="1" applyNumberFormat="1" applyFont="1" applyFill="1" applyBorder="1" applyAlignment="1">
      <alignment horizontal="center" vertical="center" wrapText="1"/>
    </xf>
    <xf numFmtId="43" fontId="0" fillId="0" borderId="0" xfId="7036" applyFont="1"/>
    <xf numFmtId="0" fontId="0" fillId="61" borderId="0" xfId="0" applyFill="1"/>
    <xf numFmtId="49" fontId="277" fillId="65" borderId="155" xfId="0" quotePrefix="1" applyNumberFormat="1" applyFont="1" applyFill="1" applyBorder="1" applyAlignment="1">
      <alignment horizontal="justify" vertical="center" wrapText="1"/>
    </xf>
    <xf numFmtId="49" fontId="278" fillId="65" borderId="155" xfId="0" applyNumberFormat="1" applyFont="1" applyFill="1" applyBorder="1" applyAlignment="1">
      <alignment horizontal="left" vertical="center" wrapText="1"/>
    </xf>
    <xf numFmtId="49" fontId="278" fillId="65" borderId="155" xfId="0" quotePrefix="1" applyNumberFormat="1" applyFont="1" applyFill="1" applyBorder="1" applyAlignment="1">
      <alignment horizontal="left" vertical="center" wrapText="1"/>
    </xf>
    <xf numFmtId="49" fontId="279" fillId="65" borderId="154" xfId="0" applyNumberFormat="1" applyFont="1" applyFill="1" applyBorder="1" applyAlignment="1">
      <alignment horizontal="left" vertical="center" wrapText="1"/>
    </xf>
    <xf numFmtId="49" fontId="280" fillId="65" borderId="155" xfId="0" applyNumberFormat="1" applyFont="1" applyFill="1" applyBorder="1" applyAlignment="1">
      <alignment horizontal="justify" vertical="center" wrapText="1"/>
    </xf>
    <xf numFmtId="0" fontId="278" fillId="65" borderId="153" xfId="1650" applyNumberFormat="1" applyFont="1" applyFill="1" applyBorder="1" applyAlignment="1">
      <alignment horizontal="center" vertical="center" wrapText="1"/>
    </xf>
    <xf numFmtId="0" fontId="277" fillId="65" borderId="153" xfId="1650" applyNumberFormat="1" applyFont="1" applyFill="1" applyBorder="1" applyAlignment="1">
      <alignment horizontal="center" vertical="center" wrapText="1"/>
    </xf>
    <xf numFmtId="0" fontId="279" fillId="65" borderId="154" xfId="1650" applyNumberFormat="1" applyFont="1" applyFill="1" applyBorder="1" applyAlignment="1">
      <alignment horizontal="center" vertical="center" wrapText="1"/>
    </xf>
    <xf numFmtId="0" fontId="279" fillId="65" borderId="153" xfId="1650" applyNumberFormat="1" applyFont="1" applyFill="1" applyBorder="1" applyAlignment="1">
      <alignment horizontal="center" vertical="center" wrapText="1"/>
    </xf>
    <xf numFmtId="0" fontId="98" fillId="78" borderId="146" xfId="0" applyFont="1" applyFill="1" applyBorder="1" applyAlignment="1">
      <alignment vertical="center" wrapText="1"/>
    </xf>
    <xf numFmtId="0" fontId="22" fillId="78" borderId="146" xfId="0" applyFont="1" applyFill="1" applyBorder="1" applyAlignment="1">
      <alignment horizontal="center" vertical="center" wrapText="1"/>
    </xf>
    <xf numFmtId="0" fontId="257" fillId="78" borderId="146" xfId="0" applyFont="1" applyFill="1" applyBorder="1" applyAlignment="1">
      <alignment horizontal="center" vertical="center" wrapText="1"/>
    </xf>
    <xf numFmtId="0" fontId="22" fillId="78" borderId="146" xfId="0" applyFont="1" applyFill="1" applyBorder="1" applyAlignment="1">
      <alignment vertical="center" wrapText="1"/>
    </xf>
    <xf numFmtId="0" fontId="257" fillId="78" borderId="146" xfId="6419" applyFont="1" applyFill="1" applyBorder="1" applyAlignment="1">
      <alignment horizontal="left" vertical="center" wrapText="1"/>
    </xf>
    <xf numFmtId="0" fontId="22" fillId="78" borderId="146" xfId="0" applyFont="1" applyFill="1" applyBorder="1" applyAlignment="1">
      <alignment horizontal="center" wrapText="1"/>
    </xf>
    <xf numFmtId="0" fontId="22" fillId="78" borderId="146" xfId="7210" applyFont="1" applyFill="1" applyBorder="1" applyAlignment="1">
      <alignment horizontal="center" vertical="center" wrapText="1"/>
    </xf>
    <xf numFmtId="0" fontId="22" fillId="78" borderId="146" xfId="7210" quotePrefix="1" applyFont="1" applyFill="1" applyBorder="1" applyAlignment="1">
      <alignment horizontal="center" vertical="center" wrapText="1"/>
    </xf>
    <xf numFmtId="0" fontId="22" fillId="78" borderId="146" xfId="6419" applyFont="1" applyFill="1" applyBorder="1" applyAlignment="1">
      <alignment horizontal="center" vertical="center" wrapText="1"/>
    </xf>
    <xf numFmtId="0" fontId="257" fillId="78" borderId="146" xfId="46486" applyFont="1" applyFill="1" applyBorder="1" applyAlignment="1">
      <alignment horizontal="center" vertical="center" wrapText="1"/>
    </xf>
    <xf numFmtId="0" fontId="22" fillId="78" borderId="146" xfId="46486" applyFont="1" applyFill="1" applyBorder="1" applyAlignment="1">
      <alignment horizontal="center" vertical="center" wrapText="1"/>
    </xf>
    <xf numFmtId="3" fontId="22" fillId="78" borderId="146" xfId="46486" quotePrefix="1" applyNumberFormat="1" applyFont="1" applyFill="1" applyBorder="1" applyAlignment="1">
      <alignment horizontal="center" vertical="center" wrapText="1"/>
    </xf>
    <xf numFmtId="0" fontId="96" fillId="0" borderId="0" xfId="0" applyFont="1"/>
    <xf numFmtId="0" fontId="343" fillId="0" borderId="2" xfId="46485" applyFont="1" applyBorder="1" applyAlignment="1">
      <alignment vertical="center"/>
    </xf>
    <xf numFmtId="0" fontId="343" fillId="0" borderId="2" xfId="7209" applyFont="1" applyBorder="1" applyAlignment="1">
      <alignment vertical="center"/>
    </xf>
    <xf numFmtId="0" fontId="343" fillId="0" borderId="2" xfId="7209" applyFont="1" applyBorder="1" applyAlignment="1">
      <alignment horizontal="center" vertical="center"/>
    </xf>
    <xf numFmtId="3" fontId="343" fillId="0" borderId="2" xfId="7209" applyNumberFormat="1" applyFont="1" applyBorder="1" applyAlignment="1">
      <alignment vertical="center"/>
    </xf>
    <xf numFmtId="4" fontId="343" fillId="0" borderId="2" xfId="7209" applyNumberFormat="1" applyFont="1" applyBorder="1" applyAlignment="1">
      <alignment vertical="center"/>
    </xf>
    <xf numFmtId="0" fontId="126" fillId="0" borderId="146" xfId="7209" applyFont="1" applyBorder="1" applyAlignment="1">
      <alignment horizontal="center" vertical="center" wrapText="1"/>
    </xf>
    <xf numFmtId="0" fontId="347" fillId="78" borderId="131" xfId="46488" applyFont="1" applyFill="1" applyBorder="1" applyAlignment="1">
      <alignment horizontal="center" vertical="center" wrapText="1"/>
    </xf>
    <xf numFmtId="0" fontId="347" fillId="78" borderId="131" xfId="46488" applyFont="1" applyFill="1" applyBorder="1" applyAlignment="1">
      <alignment vertical="center" wrapText="1"/>
    </xf>
    <xf numFmtId="3" fontId="347" fillId="78" borderId="131" xfId="7036" applyNumberFormat="1" applyFont="1" applyFill="1" applyBorder="1" applyAlignment="1">
      <alignment vertical="center" wrapText="1"/>
    </xf>
    <xf numFmtId="0" fontId="346" fillId="78" borderId="131" xfId="0" applyFont="1" applyFill="1" applyBorder="1" applyAlignment="1">
      <alignment horizontal="center" vertical="center" wrapText="1"/>
    </xf>
    <xf numFmtId="0" fontId="346" fillId="78" borderId="131" xfId="0" applyFont="1" applyFill="1" applyBorder="1" applyAlignment="1">
      <alignment vertical="center" wrapText="1"/>
    </xf>
    <xf numFmtId="3" fontId="346" fillId="78" borderId="131" xfId="0" applyNumberFormat="1" applyFont="1" applyFill="1" applyBorder="1" applyAlignment="1">
      <alignment horizontal="right" vertical="center" wrapText="1"/>
    </xf>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0" fontId="51" fillId="78" borderId="131" xfId="0" applyNumberFormat="1" applyFont="1" applyFill="1" applyBorder="1" applyAlignment="1">
      <alignment horizontal="right" vertical="center" wrapText="1"/>
    </xf>
    <xf numFmtId="0" fontId="96" fillId="0" borderId="146" xfId="0" applyFont="1" applyBorder="1"/>
    <xf numFmtId="173" fontId="22" fillId="78" borderId="146" xfId="0" applyNumberFormat="1" applyFont="1" applyFill="1" applyBorder="1" applyAlignment="1">
      <alignment wrapText="1"/>
    </xf>
    <xf numFmtId="173" fontId="22" fillId="78" borderId="146" xfId="7036" applyNumberFormat="1" applyFont="1" applyFill="1" applyBorder="1" applyAlignment="1">
      <alignment horizontal="right"/>
    </xf>
    <xf numFmtId="173" fontId="22" fillId="78" borderId="146" xfId="7036" quotePrefix="1" applyNumberFormat="1" applyFont="1" applyFill="1" applyBorder="1" applyAlignment="1">
      <alignment horizontal="center" wrapText="1"/>
    </xf>
    <xf numFmtId="173" fontId="22" fillId="78" borderId="146" xfId="7036" applyNumberFormat="1" applyFont="1" applyFill="1" applyBorder="1" applyAlignment="1">
      <alignment horizontal="center" wrapText="1"/>
    </xf>
    <xf numFmtId="1" fontId="22" fillId="78" borderId="146" xfId="46486" applyNumberFormat="1" applyFont="1" applyFill="1" applyBorder="1" applyAlignment="1">
      <alignment horizontal="right"/>
    </xf>
    <xf numFmtId="0" fontId="350" fillId="78" borderId="176" xfId="0" applyFont="1" applyFill="1" applyBorder="1" applyAlignment="1">
      <alignment horizontal="center" vertical="center" wrapText="1"/>
    </xf>
    <xf numFmtId="3" fontId="350" fillId="78" borderId="176" xfId="0" applyNumberFormat="1" applyFont="1" applyFill="1" applyBorder="1" applyAlignment="1">
      <alignment horizontal="right" vertical="center" wrapText="1"/>
    </xf>
    <xf numFmtId="3" fontId="351" fillId="78" borderId="176" xfId="46488" applyNumberFormat="1" applyFont="1" applyFill="1" applyBorder="1" applyAlignment="1">
      <alignment vertical="center" wrapText="1"/>
    </xf>
    <xf numFmtId="0" fontId="257" fillId="78" borderId="146" xfId="7210" quotePrefix="1" applyFont="1" applyFill="1" applyBorder="1" applyAlignment="1">
      <alignment horizontal="center" vertical="center" wrapText="1"/>
    </xf>
    <xf numFmtId="0" fontId="263" fillId="78" borderId="146" xfId="0" applyFont="1" applyFill="1" applyBorder="1" applyAlignment="1">
      <alignment vertical="center" wrapText="1"/>
    </xf>
    <xf numFmtId="0" fontId="354" fillId="78" borderId="146" xfId="0" applyFont="1" applyFill="1" applyBorder="1" applyAlignment="1">
      <alignment vertical="center" wrapText="1"/>
    </xf>
    <xf numFmtId="0" fontId="353" fillId="78" borderId="146" xfId="7210" quotePrefix="1" applyFont="1" applyFill="1" applyBorder="1" applyAlignment="1">
      <alignment horizontal="center" vertical="center" wrapText="1"/>
    </xf>
    <xf numFmtId="49" fontId="22" fillId="78" borderId="146" xfId="46486" applyNumberFormat="1" applyFont="1" applyFill="1" applyBorder="1" applyAlignment="1">
      <alignment horizontal="center" vertical="center"/>
    </xf>
    <xf numFmtId="0" fontId="346" fillId="78" borderId="176" xfId="0" applyFont="1" applyFill="1" applyBorder="1" applyAlignment="1">
      <alignment horizontal="center" vertical="center" wrapText="1"/>
    </xf>
    <xf numFmtId="0" fontId="346" fillId="78" borderId="178" xfId="0" applyFont="1" applyFill="1" applyBorder="1" applyAlignment="1">
      <alignment vertical="center" wrapText="1"/>
    </xf>
    <xf numFmtId="3" fontId="51" fillId="78" borderId="176" xfId="0" applyNumberFormat="1" applyFont="1" applyFill="1" applyBorder="1" applyAlignment="1">
      <alignment horizontal="right" vertical="center" wrapText="1"/>
    </xf>
    <xf numFmtId="232" fontId="343" fillId="0" borderId="2" xfId="7036" applyNumberFormat="1" applyFont="1" applyFill="1" applyBorder="1" applyAlignment="1">
      <alignment vertical="center"/>
    </xf>
    <xf numFmtId="3" fontId="51" fillId="78" borderId="131" xfId="0" applyNumberFormat="1" applyFont="1" applyFill="1" applyBorder="1" applyAlignment="1">
      <alignment horizontal="left" vertical="center" wrapText="1"/>
    </xf>
    <xf numFmtId="0" fontId="351" fillId="78" borderId="131" xfId="46488" applyFont="1" applyFill="1" applyBorder="1" applyAlignment="1">
      <alignment horizontal="center" vertical="center" wrapText="1"/>
    </xf>
    <xf numFmtId="0" fontId="351" fillId="78" borderId="131" xfId="46488" applyFont="1" applyFill="1" applyBorder="1" applyAlignment="1">
      <alignment vertical="center" wrapText="1"/>
    </xf>
    <xf numFmtId="3" fontId="350" fillId="78" borderId="131" xfId="0" applyNumberFormat="1" applyFont="1" applyFill="1" applyBorder="1" applyAlignment="1">
      <alignment horizontal="right" vertical="center" wrapText="1"/>
    </xf>
    <xf numFmtId="0" fontId="51" fillId="78" borderId="179" xfId="0" applyFont="1" applyFill="1" applyBorder="1" applyAlignment="1">
      <alignment horizontal="center" vertical="center" wrapText="1"/>
    </xf>
    <xf numFmtId="3" fontId="51" fillId="78" borderId="179" xfId="0" applyNumberFormat="1" applyFont="1" applyFill="1" applyBorder="1" applyAlignment="1">
      <alignment horizontal="left" vertical="center" wrapText="1"/>
    </xf>
    <xf numFmtId="3" fontId="51" fillId="78" borderId="179" xfId="0" applyNumberFormat="1" applyFont="1" applyFill="1" applyBorder="1" applyAlignment="1">
      <alignment horizontal="right" vertical="center" wrapText="1"/>
    </xf>
    <xf numFmtId="0" fontId="96" fillId="0" borderId="146" xfId="7209" applyFont="1" applyBorder="1" applyAlignment="1">
      <alignment horizontal="center" vertical="center" wrapText="1"/>
    </xf>
    <xf numFmtId="3" fontId="343" fillId="0" borderId="146" xfId="46486" applyNumberFormat="1"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0" fontId="96" fillId="0" borderId="146" xfId="46484" applyFont="1" applyBorder="1"/>
    <xf numFmtId="232" fontId="96" fillId="0" borderId="146" xfId="7036" quotePrefix="1" applyNumberFormat="1" applyFont="1" applyFill="1" applyBorder="1" applyAlignment="1">
      <alignment horizontal="center" vertical="center" wrapText="1"/>
    </xf>
    <xf numFmtId="3" fontId="126" fillId="0" borderId="146" xfId="7209" applyNumberFormat="1" applyFont="1" applyBorder="1" applyAlignment="1">
      <alignment horizontal="right" vertical="center" wrapText="1"/>
    </xf>
    <xf numFmtId="0" fontId="126" fillId="78" borderId="146" xfId="0" applyFont="1" applyFill="1" applyBorder="1" applyAlignment="1">
      <alignment horizontal="center" vertical="center" wrapText="1"/>
    </xf>
    <xf numFmtId="41" fontId="126" fillId="78" borderId="146" xfId="0" applyNumberFormat="1" applyFont="1" applyFill="1" applyBorder="1" applyAlignment="1">
      <alignment horizontal="center" vertical="center" wrapText="1"/>
    </xf>
    <xf numFmtId="232" fontId="126" fillId="78" borderId="146" xfId="7036" applyNumberFormat="1" applyFont="1" applyFill="1" applyBorder="1" applyAlignment="1">
      <alignment horizontal="center" vertical="center" wrapText="1"/>
    </xf>
    <xf numFmtId="0" fontId="344" fillId="78" borderId="146" xfId="0" quotePrefix="1" applyFont="1" applyFill="1" applyBorder="1" applyAlignment="1">
      <alignment horizontal="center" vertical="center" wrapText="1"/>
    </xf>
    <xf numFmtId="0" fontId="344" fillId="78" borderId="146" xfId="0" applyFont="1" applyFill="1" applyBorder="1" applyAlignment="1">
      <alignment horizontal="center" vertical="center" wrapText="1"/>
    </xf>
    <xf numFmtId="41" fontId="344" fillId="78" borderId="146" xfId="0" applyNumberFormat="1" applyFont="1" applyFill="1" applyBorder="1" applyAlignment="1">
      <alignment horizontal="center" vertical="center" wrapText="1"/>
    </xf>
    <xf numFmtId="232" fontId="344" fillId="78" borderId="146" xfId="7036" applyNumberFormat="1" applyFont="1" applyFill="1" applyBorder="1" applyAlignment="1">
      <alignment horizontal="center" vertical="center" wrapText="1"/>
    </xf>
    <xf numFmtId="0" fontId="96" fillId="0" borderId="146" xfId="7209" applyFont="1" applyBorder="1" applyAlignment="1">
      <alignment horizontal="left" vertical="center" wrapText="1"/>
    </xf>
    <xf numFmtId="3" fontId="96" fillId="0" borderId="146" xfId="7209" applyNumberFormat="1" applyFont="1" applyBorder="1" applyAlignment="1">
      <alignment horizontal="right" vertical="center" wrapText="1"/>
    </xf>
    <xf numFmtId="232" fontId="96" fillId="0" borderId="146" xfId="7036" applyNumberFormat="1" applyFont="1" applyFill="1" applyBorder="1" applyAlignment="1">
      <alignment horizontal="right" vertical="center" wrapText="1"/>
    </xf>
    <xf numFmtId="43" fontId="96" fillId="0" borderId="146" xfId="7036" applyFont="1" applyBorder="1" applyAlignment="1">
      <alignment horizontal="right" vertical="center" wrapText="1"/>
    </xf>
    <xf numFmtId="43" fontId="344" fillId="78" borderId="146" xfId="7036" applyFont="1" applyFill="1" applyBorder="1" applyAlignment="1">
      <alignment horizontal="center" vertical="center" wrapText="1"/>
    </xf>
    <xf numFmtId="232" fontId="126" fillId="0" borderId="146" xfId="7036" applyNumberFormat="1" applyFont="1" applyBorder="1" applyAlignment="1">
      <alignment horizontal="right" vertical="center" wrapText="1"/>
    </xf>
    <xf numFmtId="0" fontId="263" fillId="78" borderId="146" xfId="6419" applyFont="1" applyFill="1" applyBorder="1" applyAlignment="1">
      <alignment horizontal="center" vertical="center" wrapText="1"/>
    </xf>
    <xf numFmtId="0" fontId="263" fillId="78" borderId="146" xfId="0" applyFont="1" applyFill="1" applyBorder="1" applyAlignment="1">
      <alignment horizontal="center" vertical="center" wrapText="1"/>
    </xf>
    <xf numFmtId="0" fontId="354" fillId="78" borderId="146" xfId="0" applyFont="1" applyFill="1" applyBorder="1" applyAlignment="1">
      <alignment horizontal="center" vertical="center" wrapText="1"/>
    </xf>
    <xf numFmtId="0" fontId="96" fillId="78" borderId="146" xfId="0" applyFont="1" applyFill="1" applyBorder="1" applyAlignment="1">
      <alignment horizontal="center" vertical="center" wrapText="1"/>
    </xf>
    <xf numFmtId="0" fontId="126" fillId="78" borderId="146" xfId="46486" applyFont="1" applyFill="1" applyBorder="1" applyAlignment="1">
      <alignment horizontal="center" vertical="center" wrapText="1"/>
    </xf>
    <xf numFmtId="0" fontId="96" fillId="78" borderId="146" xfId="7210" applyFont="1" applyFill="1" applyBorder="1" applyAlignment="1">
      <alignment horizontal="center" vertical="center" wrapText="1"/>
    </xf>
    <xf numFmtId="0" fontId="126" fillId="78" borderId="146" xfId="7210" applyFont="1" applyFill="1" applyBorder="1" applyAlignment="1">
      <alignment horizontal="center" vertical="center" wrapText="1"/>
    </xf>
    <xf numFmtId="0" fontId="344" fillId="78" borderId="146" xfId="7210" applyFont="1" applyFill="1" applyBorder="1" applyAlignment="1">
      <alignment horizontal="center" vertical="center" wrapText="1"/>
    </xf>
    <xf numFmtId="0" fontId="51" fillId="78" borderId="131" xfId="0" quotePrefix="1" applyFont="1" applyFill="1" applyBorder="1" applyAlignment="1">
      <alignment horizontal="center" vertical="center" wrapText="1"/>
    </xf>
    <xf numFmtId="0" fontId="51" fillId="0" borderId="0" xfId="0" applyFont="1"/>
    <xf numFmtId="0" fontId="96" fillId="0" borderId="0" xfId="7036" applyNumberFormat="1" applyFont="1" applyFill="1"/>
    <xf numFmtId="232" fontId="96" fillId="0" borderId="0" xfId="7036" applyNumberFormat="1" applyFont="1" applyFill="1"/>
    <xf numFmtId="232" fontId="51" fillId="0" borderId="0" xfId="7036" applyNumberFormat="1" applyFont="1" applyFill="1"/>
    <xf numFmtId="0" fontId="22" fillId="78" borderId="146" xfId="0" applyFont="1" applyFill="1" applyBorder="1" applyAlignment="1">
      <alignment horizontal="left" vertical="center" wrapText="1"/>
    </xf>
    <xf numFmtId="0" fontId="257" fillId="78" borderId="146" xfId="0" quotePrefix="1" applyFont="1" applyFill="1" applyBorder="1" applyAlignment="1">
      <alignment horizontal="center" vertical="center" wrapText="1"/>
    </xf>
    <xf numFmtId="1" fontId="263" fillId="78" borderId="146" xfId="46486" applyNumberFormat="1" applyFont="1" applyFill="1" applyBorder="1" applyAlignment="1">
      <alignment horizontal="center" vertical="center" wrapText="1"/>
    </xf>
    <xf numFmtId="1" fontId="354" fillId="78" borderId="146" xfId="46486" applyNumberFormat="1" applyFont="1" applyFill="1" applyBorder="1" applyAlignment="1">
      <alignment horizontal="center" vertical="center" wrapText="1"/>
    </xf>
    <xf numFmtId="346" fontId="346" fillId="78" borderId="131" xfId="0" applyNumberFormat="1" applyFont="1" applyFill="1" applyBorder="1" applyAlignment="1">
      <alignment horizontal="right" vertical="center" wrapText="1"/>
    </xf>
    <xf numFmtId="1" fontId="96" fillId="78" borderId="146" xfId="46486" applyNumberFormat="1" applyFont="1" applyFill="1" applyBorder="1" applyAlignment="1">
      <alignment horizontal="center" vertical="center" wrapText="1"/>
    </xf>
    <xf numFmtId="0" fontId="96" fillId="78" borderId="146" xfId="0" applyFont="1" applyFill="1" applyBorder="1"/>
    <xf numFmtId="43" fontId="96" fillId="78" borderId="146" xfId="7036" applyFont="1" applyFill="1" applyBorder="1" applyAlignment="1"/>
    <xf numFmtId="0" fontId="98" fillId="78" borderId="0" xfId="0" applyFont="1" applyFill="1"/>
    <xf numFmtId="0" fontId="164" fillId="78" borderId="0" xfId="0" applyFont="1" applyFill="1"/>
    <xf numFmtId="0" fontId="98" fillId="78" borderId="2" xfId="0" applyFont="1" applyFill="1" applyBorder="1" applyAlignment="1">
      <alignment vertical="center"/>
    </xf>
    <xf numFmtId="0" fontId="98" fillId="78" borderId="2" xfId="0" applyFont="1" applyFill="1" applyBorder="1" applyAlignment="1">
      <alignment horizontal="center" vertical="center"/>
    </xf>
    <xf numFmtId="0" fontId="96" fillId="78" borderId="2" xfId="0" applyFont="1" applyFill="1" applyBorder="1" applyAlignment="1">
      <alignment horizontal="center" vertical="center"/>
    </xf>
    <xf numFmtId="43" fontId="98" fillId="78" borderId="0" xfId="7036" applyFont="1" applyFill="1"/>
    <xf numFmtId="0" fontId="98" fillId="78" borderId="2" xfId="0" applyFont="1" applyFill="1" applyBorder="1" applyAlignment="1">
      <alignment horizontal="right" vertical="center"/>
    </xf>
    <xf numFmtId="0" fontId="96" fillId="78" borderId="0" xfId="0" applyFont="1" applyFill="1"/>
    <xf numFmtId="3" fontId="96" fillId="78" borderId="0" xfId="0" applyNumberFormat="1" applyFont="1" applyFill="1"/>
    <xf numFmtId="173" fontId="126" fillId="78" borderId="146" xfId="0" applyNumberFormat="1" applyFont="1" applyFill="1" applyBorder="1" applyAlignment="1">
      <alignment horizontal="center" wrapText="1"/>
    </xf>
    <xf numFmtId="43" fontId="126" fillId="78" borderId="146" xfId="7036" applyFont="1" applyFill="1" applyBorder="1" applyAlignment="1">
      <alignment horizontal="center" wrapText="1"/>
    </xf>
    <xf numFmtId="0" fontId="126" fillId="78" borderId="176" xfId="0" applyFont="1" applyFill="1" applyBorder="1" applyAlignment="1">
      <alignment horizontal="center" vertical="center" wrapText="1"/>
    </xf>
    <xf numFmtId="3" fontId="257" fillId="78" borderId="146" xfId="46486" applyNumberFormat="1" applyFont="1" applyFill="1" applyBorder="1" applyAlignment="1">
      <alignment horizontal="left" vertical="center" wrapText="1"/>
    </xf>
    <xf numFmtId="3" fontId="263" fillId="78" borderId="146" xfId="46486" applyNumberFormat="1" applyFont="1" applyFill="1" applyBorder="1" applyAlignment="1">
      <alignment horizontal="center" vertical="center" wrapText="1"/>
    </xf>
    <xf numFmtId="1" fontId="257" fillId="78" borderId="146" xfId="46486" applyNumberFormat="1" applyFont="1" applyFill="1" applyBorder="1" applyAlignment="1">
      <alignment horizontal="center" vertical="center" wrapText="1"/>
    </xf>
    <xf numFmtId="3" fontId="257" fillId="78" borderId="146" xfId="46486" applyNumberFormat="1" applyFont="1" applyFill="1" applyBorder="1" applyAlignment="1">
      <alignment horizontal="center" vertical="center" wrapText="1"/>
    </xf>
    <xf numFmtId="3" fontId="126" fillId="78" borderId="146" xfId="46486" applyNumberFormat="1" applyFont="1" applyFill="1" applyBorder="1" applyAlignment="1">
      <alignment horizontal="center" vertical="center" wrapText="1"/>
    </xf>
    <xf numFmtId="173" fontId="257" fillId="78" borderId="146" xfId="7036" applyNumberFormat="1" applyFont="1" applyFill="1" applyBorder="1" applyAlignment="1">
      <alignment horizontal="center" wrapText="1"/>
    </xf>
    <xf numFmtId="1" fontId="257" fillId="78" borderId="146" xfId="46486" applyNumberFormat="1" applyFont="1" applyFill="1" applyBorder="1" applyAlignment="1">
      <alignment horizontal="right"/>
    </xf>
    <xf numFmtId="43" fontId="257" fillId="78" borderId="146" xfId="7036" applyFont="1" applyFill="1" applyBorder="1" applyAlignment="1">
      <alignment horizontal="center" wrapText="1"/>
    </xf>
    <xf numFmtId="0" fontId="257" fillId="78" borderId="146" xfId="0" applyFont="1" applyFill="1" applyBorder="1" applyAlignment="1">
      <alignment horizontal="left" vertical="center" wrapText="1"/>
    </xf>
    <xf numFmtId="49" fontId="257" fillId="78" borderId="146" xfId="46486" applyNumberFormat="1" applyFont="1" applyFill="1" applyBorder="1" applyAlignment="1">
      <alignment horizontal="center" vertical="center"/>
    </xf>
    <xf numFmtId="1" fontId="51" fillId="78" borderId="146" xfId="46486" applyNumberFormat="1" applyFont="1" applyFill="1" applyBorder="1" applyAlignment="1">
      <alignment horizontal="right" wrapText="1"/>
    </xf>
    <xf numFmtId="49" fontId="22" fillId="78" borderId="146" xfId="46486" quotePrefix="1" applyNumberFormat="1" applyFont="1" applyFill="1" applyBorder="1" applyAlignment="1">
      <alignment horizontal="center" vertical="center"/>
    </xf>
    <xf numFmtId="43" fontId="22" fillId="78" borderId="146" xfId="7036" applyFont="1" applyFill="1" applyBorder="1" applyAlignment="1">
      <alignment horizontal="center" wrapText="1"/>
    </xf>
    <xf numFmtId="1" fontId="22" fillId="78" borderId="146" xfId="46486" applyNumberFormat="1" applyFont="1" applyFill="1" applyBorder="1" applyAlignment="1">
      <alignment horizontal="center"/>
    </xf>
    <xf numFmtId="1" fontId="51" fillId="78" borderId="146" xfId="46486" applyNumberFormat="1" applyFont="1" applyFill="1" applyBorder="1" applyAlignment="1">
      <alignment horizontal="center" wrapText="1"/>
    </xf>
    <xf numFmtId="0" fontId="96" fillId="78" borderId="146" xfId="46486" applyFont="1" applyFill="1" applyBorder="1" applyAlignment="1">
      <alignment horizontal="center" vertical="center" wrapText="1"/>
    </xf>
    <xf numFmtId="1" fontId="22" fillId="78" borderId="146" xfId="46486" applyNumberFormat="1" applyFont="1" applyFill="1" applyBorder="1" applyAlignment="1">
      <alignment horizontal="center" vertical="center" wrapText="1"/>
    </xf>
    <xf numFmtId="3" fontId="22" fillId="78" borderId="146" xfId="46486" applyNumberFormat="1" applyFont="1" applyFill="1" applyBorder="1" applyAlignment="1">
      <alignment horizontal="center" vertical="center" wrapText="1"/>
    </xf>
    <xf numFmtId="3" fontId="96" fillId="78" borderId="146" xfId="46486" applyNumberFormat="1" applyFont="1" applyFill="1" applyBorder="1" applyAlignment="1">
      <alignment horizontal="center" vertical="center" wrapText="1"/>
    </xf>
    <xf numFmtId="49" fontId="257" fillId="78" borderId="146" xfId="46486" quotePrefix="1" applyNumberFormat="1" applyFont="1" applyFill="1" applyBorder="1" applyAlignment="1">
      <alignment horizontal="center" vertical="center"/>
    </xf>
    <xf numFmtId="1" fontId="257" fillId="78" borderId="146" xfId="46486" applyNumberFormat="1" applyFont="1" applyFill="1" applyBorder="1" applyAlignment="1">
      <alignment vertical="center" wrapText="1"/>
    </xf>
    <xf numFmtId="0" fontId="263" fillId="78" borderId="146" xfId="2797" applyFont="1" applyFill="1" applyBorder="1" applyAlignment="1">
      <alignment horizontal="center" vertical="center" wrapText="1"/>
    </xf>
    <xf numFmtId="0" fontId="126" fillId="78" borderId="146" xfId="2797" applyFont="1" applyFill="1" applyBorder="1" applyAlignment="1">
      <alignment horizontal="center" vertical="center" wrapText="1"/>
    </xf>
    <xf numFmtId="0" fontId="257" fillId="78" borderId="146" xfId="2797" applyFont="1" applyFill="1" applyBorder="1" applyAlignment="1">
      <alignment horizontal="center" vertical="center" wrapText="1"/>
    </xf>
    <xf numFmtId="14" fontId="257" fillId="78" borderId="146" xfId="0" applyNumberFormat="1" applyFont="1" applyFill="1" applyBorder="1" applyAlignment="1">
      <alignment horizontal="center" vertical="center" wrapText="1"/>
    </xf>
    <xf numFmtId="173" fontId="257" fillId="78" borderId="146" xfId="7036" applyNumberFormat="1" applyFont="1" applyFill="1" applyBorder="1" applyAlignment="1">
      <alignment horizontal="center" vertical="center" wrapText="1"/>
    </xf>
    <xf numFmtId="173" fontId="126" fillId="78" borderId="146" xfId="7036" applyNumberFormat="1" applyFont="1" applyFill="1" applyBorder="1" applyAlignment="1">
      <alignment horizontal="center" vertical="center" wrapText="1"/>
    </xf>
    <xf numFmtId="1" fontId="22" fillId="78" borderId="146" xfId="46486" applyNumberFormat="1" applyFont="1" applyFill="1" applyBorder="1" applyAlignment="1">
      <alignment horizontal="center" wrapText="1"/>
    </xf>
    <xf numFmtId="173" fontId="22" fillId="78" borderId="146" xfId="7036" applyNumberFormat="1" applyFont="1" applyFill="1" applyBorder="1" applyAlignment="1">
      <alignment horizontal="center" vertical="center" wrapText="1"/>
    </xf>
    <xf numFmtId="173" fontId="22" fillId="78" borderId="146" xfId="7036" applyNumberFormat="1" applyFont="1" applyFill="1" applyBorder="1" applyAlignment="1">
      <alignment wrapText="1"/>
    </xf>
    <xf numFmtId="43" fontId="22" fillId="78" borderId="146" xfId="7036" applyFont="1" applyFill="1" applyBorder="1" applyAlignment="1">
      <alignment horizontal="right"/>
    </xf>
    <xf numFmtId="1" fontId="22" fillId="78" borderId="146" xfId="46486" applyNumberFormat="1" applyFont="1" applyFill="1" applyBorder="1"/>
    <xf numFmtId="3" fontId="257" fillId="78" borderId="146" xfId="46486" quotePrefix="1" applyNumberFormat="1" applyFont="1" applyFill="1" applyBorder="1" applyAlignment="1">
      <alignment horizontal="center" vertical="center" wrapText="1"/>
    </xf>
    <xf numFmtId="3" fontId="126" fillId="78" borderId="146" xfId="46486" quotePrefix="1" applyNumberFormat="1" applyFont="1" applyFill="1" applyBorder="1" applyAlignment="1">
      <alignment horizontal="center" vertical="center" wrapText="1"/>
    </xf>
    <xf numFmtId="1" fontId="22" fillId="78" borderId="146" xfId="46486" applyNumberFormat="1" applyFont="1" applyFill="1" applyBorder="1" applyAlignment="1">
      <alignment vertical="center" wrapText="1"/>
    </xf>
    <xf numFmtId="1" fontId="22" fillId="78" borderId="146" xfId="46486" applyNumberFormat="1" applyFont="1" applyFill="1" applyBorder="1" applyAlignment="1">
      <alignment vertical="center"/>
    </xf>
    <xf numFmtId="0" fontId="51" fillId="78" borderId="146" xfId="0" applyFont="1" applyFill="1" applyBorder="1" applyAlignment="1">
      <alignment horizontal="center" vertical="center"/>
    </xf>
    <xf numFmtId="173" fontId="96" fillId="78" borderId="0" xfId="0" applyNumberFormat="1" applyFont="1" applyFill="1"/>
    <xf numFmtId="0" fontId="257" fillId="78" borderId="146" xfId="0" applyFont="1" applyFill="1" applyBorder="1" applyAlignment="1">
      <alignment vertical="center" wrapText="1"/>
    </xf>
    <xf numFmtId="1" fontId="126" fillId="78" borderId="146" xfId="46486" applyNumberFormat="1" applyFont="1" applyFill="1" applyBorder="1" applyAlignment="1">
      <alignment horizontal="center" vertical="center" wrapText="1"/>
    </xf>
    <xf numFmtId="173" fontId="257" fillId="78" borderId="146" xfId="7036" quotePrefix="1" applyNumberFormat="1" applyFont="1" applyFill="1" applyBorder="1" applyAlignment="1">
      <alignment horizontal="center" wrapText="1"/>
    </xf>
    <xf numFmtId="0" fontId="126" fillId="78" borderId="146" xfId="0" applyFont="1" applyFill="1" applyBorder="1"/>
    <xf numFmtId="173" fontId="126" fillId="78" borderId="0" xfId="0" applyNumberFormat="1" applyFont="1" applyFill="1"/>
    <xf numFmtId="0" fontId="126" fillId="78" borderId="0" xfId="0" applyFont="1" applyFill="1"/>
    <xf numFmtId="43" fontId="126" fillId="78" borderId="146" xfId="7036" applyFont="1" applyFill="1" applyBorder="1" applyAlignment="1"/>
    <xf numFmtId="43" fontId="96" fillId="78" borderId="146" xfId="7036" applyFont="1" applyFill="1" applyBorder="1"/>
    <xf numFmtId="49" fontId="353" fillId="78" borderId="146" xfId="46486" applyNumberFormat="1" applyFont="1" applyFill="1" applyBorder="1" applyAlignment="1">
      <alignment horizontal="center" vertical="center"/>
    </xf>
    <xf numFmtId="0" fontId="353" fillId="78" borderId="146" xfId="0" applyFont="1" applyFill="1" applyBorder="1" applyAlignment="1">
      <alignment vertical="center" wrapText="1"/>
    </xf>
    <xf numFmtId="0" fontId="353" fillId="78" borderId="146" xfId="0" applyFont="1" applyFill="1" applyBorder="1" applyAlignment="1">
      <alignment horizontal="center" vertical="center" wrapText="1"/>
    </xf>
    <xf numFmtId="0" fontId="353" fillId="78" borderId="146" xfId="46486" applyFont="1" applyFill="1" applyBorder="1" applyAlignment="1">
      <alignment horizontal="center" vertical="center" wrapText="1"/>
    </xf>
    <xf numFmtId="1" fontId="353" fillId="78" borderId="146" xfId="46486" applyNumberFormat="1" applyFont="1" applyFill="1" applyBorder="1" applyAlignment="1">
      <alignment horizontal="right"/>
    </xf>
    <xf numFmtId="43" fontId="344" fillId="78" borderId="146" xfId="7036" applyFont="1" applyFill="1" applyBorder="1"/>
    <xf numFmtId="0" fontId="344" fillId="78" borderId="146" xfId="0" applyFont="1" applyFill="1" applyBorder="1"/>
    <xf numFmtId="0" fontId="344" fillId="78" borderId="0" xfId="0" applyFont="1" applyFill="1"/>
    <xf numFmtId="1" fontId="257" fillId="78" borderId="146" xfId="46486" applyNumberFormat="1" applyFont="1" applyFill="1" applyBorder="1"/>
    <xf numFmtId="43" fontId="126" fillId="78" borderId="146" xfId="7036" applyFont="1" applyFill="1" applyBorder="1"/>
    <xf numFmtId="1" fontId="96" fillId="78" borderId="146" xfId="46486" applyNumberFormat="1" applyFont="1" applyFill="1" applyBorder="1" applyAlignment="1">
      <alignment vertical="center" wrapText="1"/>
    </xf>
    <xf numFmtId="0" fontId="98" fillId="78" borderId="0" xfId="0" applyFont="1" applyFill="1" applyAlignment="1">
      <alignment horizontal="center"/>
    </xf>
    <xf numFmtId="43" fontId="96" fillId="78" borderId="0" xfId="7036" applyFont="1" applyFill="1"/>
    <xf numFmtId="0" fontId="342" fillId="78" borderId="146" xfId="0" applyFont="1" applyFill="1" applyBorder="1" applyAlignment="1">
      <alignment horizontal="left" vertical="center" wrapText="1"/>
    </xf>
    <xf numFmtId="173" fontId="342" fillId="78" borderId="146" xfId="0" applyNumberFormat="1" applyFont="1" applyFill="1" applyBorder="1" applyAlignment="1">
      <alignment horizontal="center" vertical="center"/>
    </xf>
    <xf numFmtId="0" fontId="346" fillId="78" borderId="176" xfId="0" quotePrefix="1" applyFont="1" applyFill="1" applyBorder="1" applyAlignment="1">
      <alignment horizontal="center" vertical="center" wrapText="1"/>
    </xf>
    <xf numFmtId="3" fontId="346" fillId="78" borderId="176" xfId="0" applyNumberFormat="1" applyFont="1" applyFill="1" applyBorder="1" applyAlignment="1">
      <alignment horizontal="right" vertical="center" wrapText="1"/>
    </xf>
    <xf numFmtId="0" fontId="22" fillId="78" borderId="146" xfId="46486" applyFont="1" applyFill="1" applyBorder="1" applyAlignment="1">
      <alignment horizontal="center" wrapText="1"/>
    </xf>
    <xf numFmtId="173" fontId="22" fillId="78" borderId="146" xfId="7036" quotePrefix="1" applyNumberFormat="1" applyFont="1" applyFill="1" applyBorder="1" applyAlignment="1">
      <alignment horizontal="center" vertical="center" wrapText="1"/>
    </xf>
    <xf numFmtId="0" fontId="341" fillId="78" borderId="0" xfId="0" applyFont="1" applyFill="1" applyAlignment="1">
      <alignment vertical="center"/>
    </xf>
    <xf numFmtId="3" fontId="341" fillId="78" borderId="0" xfId="0" applyNumberFormat="1" applyFont="1" applyFill="1" applyAlignment="1">
      <alignment vertical="center"/>
    </xf>
    <xf numFmtId="0" fontId="342" fillId="78" borderId="0" xfId="0" applyFont="1" applyFill="1"/>
    <xf numFmtId="0" fontId="297" fillId="78" borderId="0" xfId="0" applyFont="1" applyFill="1" applyAlignment="1">
      <alignment vertical="center"/>
    </xf>
    <xf numFmtId="3" fontId="297" fillId="78" borderId="0" xfId="0" applyNumberFormat="1" applyFont="1" applyFill="1" applyAlignment="1">
      <alignment vertical="center"/>
    </xf>
    <xf numFmtId="0" fontId="297" fillId="78" borderId="0" xfId="0" applyNumberFormat="1" applyFont="1" applyFill="1" applyAlignment="1">
      <alignment vertical="center"/>
    </xf>
    <xf numFmtId="3" fontId="349" fillId="78" borderId="2" xfId="0" applyNumberFormat="1" applyFont="1" applyFill="1" applyBorder="1" applyAlignment="1">
      <alignment vertical="center"/>
    </xf>
    <xf numFmtId="0" fontId="349" fillId="78" borderId="2" xfId="0" applyFont="1" applyFill="1" applyBorder="1" applyAlignment="1">
      <alignment vertical="center"/>
    </xf>
    <xf numFmtId="0" fontId="346" fillId="78" borderId="28" xfId="0" applyFont="1" applyFill="1" applyBorder="1" applyAlignment="1">
      <alignment horizontal="center" vertical="center" wrapText="1"/>
    </xf>
    <xf numFmtId="3" fontId="346" fillId="78" borderId="28" xfId="0" applyNumberFormat="1" applyFont="1" applyFill="1" applyBorder="1" applyAlignment="1">
      <alignment horizontal="right" vertical="center" wrapText="1"/>
    </xf>
    <xf numFmtId="10" fontId="346" fillId="78" borderId="18" xfId="7036" applyNumberFormat="1" applyFont="1" applyFill="1" applyBorder="1" applyAlignment="1">
      <alignment vertical="center" wrapText="1"/>
    </xf>
    <xf numFmtId="3" fontId="342" fillId="78" borderId="0" xfId="0" applyNumberFormat="1" applyFont="1" applyFill="1"/>
    <xf numFmtId="10" fontId="51" fillId="78" borderId="18" xfId="7036" applyNumberFormat="1" applyFont="1" applyFill="1" applyBorder="1" applyAlignment="1">
      <alignment vertical="center" wrapText="1"/>
    </xf>
    <xf numFmtId="0" fontId="348" fillId="78" borderId="0" xfId="0" applyFont="1" applyFill="1"/>
    <xf numFmtId="274" fontId="342" fillId="78" borderId="0" xfId="0" applyNumberFormat="1" applyFont="1" applyFill="1"/>
    <xf numFmtId="0" fontId="350" fillId="78" borderId="178" xfId="0" applyFont="1" applyFill="1" applyBorder="1" applyAlignment="1">
      <alignment vertical="center" wrapText="1"/>
    </xf>
    <xf numFmtId="0" fontId="352" fillId="78" borderId="0" xfId="0" applyFont="1" applyFill="1"/>
    <xf numFmtId="346" fontId="342" fillId="78" borderId="0" xfId="0" applyNumberFormat="1" applyFont="1" applyFill="1"/>
    <xf numFmtId="10" fontId="350" fillId="78" borderId="18" xfId="7036" applyNumberFormat="1" applyFont="1" applyFill="1" applyBorder="1" applyAlignment="1">
      <alignment vertical="center" wrapText="1"/>
    </xf>
    <xf numFmtId="0" fontId="347" fillId="78" borderId="176" xfId="46488" applyFont="1" applyFill="1" applyBorder="1" applyAlignment="1">
      <alignment horizontal="center" vertical="center" wrapText="1"/>
    </xf>
    <xf numFmtId="0" fontId="347" fillId="78" borderId="176" xfId="46488" applyFont="1" applyFill="1" applyBorder="1" applyAlignment="1">
      <alignment vertical="center" wrapText="1"/>
    </xf>
    <xf numFmtId="10" fontId="51" fillId="78" borderId="179" xfId="7036" applyNumberFormat="1" applyFont="1" applyFill="1" applyBorder="1" applyAlignment="1">
      <alignment vertical="center" wrapText="1"/>
    </xf>
    <xf numFmtId="43" fontId="342" fillId="78" borderId="0" xfId="0" applyNumberFormat="1" applyFont="1" applyFill="1"/>
    <xf numFmtId="0" fontId="349" fillId="78" borderId="0" xfId="0" applyFont="1" applyFill="1" applyAlignment="1">
      <alignment horizontal="center" vertical="center" wrapText="1"/>
    </xf>
    <xf numFmtId="43" fontId="22" fillId="78" borderId="146" xfId="7036" applyFont="1" applyFill="1" applyBorder="1"/>
    <xf numFmtId="1" fontId="98" fillId="78" borderId="146" xfId="0" applyNumberFormat="1" applyFont="1" applyFill="1" applyBorder="1" applyAlignment="1">
      <alignment horizontal="center" vertical="center" wrapText="1"/>
    </xf>
    <xf numFmtId="43" fontId="257" fillId="78" borderId="146" xfId="7036" applyFont="1" applyFill="1" applyBorder="1"/>
    <xf numFmtId="173" fontId="22" fillId="78" borderId="146" xfId="7036" applyNumberFormat="1" applyFont="1" applyFill="1" applyBorder="1"/>
    <xf numFmtId="3" fontId="364" fillId="78" borderId="131" xfId="7036" applyNumberFormat="1" applyFont="1" applyFill="1" applyBorder="1" applyAlignment="1">
      <alignment vertical="center" wrapText="1"/>
    </xf>
    <xf numFmtId="3" fontId="363" fillId="78" borderId="131" xfId="0" applyNumberFormat="1" applyFont="1" applyFill="1" applyBorder="1" applyAlignment="1">
      <alignment horizontal="right" vertical="center" wrapText="1"/>
    </xf>
    <xf numFmtId="0" fontId="96" fillId="78" borderId="146" xfId="0" applyFont="1" applyFill="1" applyBorder="1" applyAlignment="1">
      <alignment vertical="center" wrapText="1"/>
    </xf>
    <xf numFmtId="49" fontId="360" fillId="78" borderId="146" xfId="46486" applyNumberFormat="1" applyFont="1" applyFill="1" applyBorder="1" applyAlignment="1">
      <alignment horizontal="center" vertical="center"/>
    </xf>
    <xf numFmtId="0" fontId="360" fillId="78" borderId="146" xfId="0" applyFont="1" applyFill="1" applyBorder="1" applyAlignment="1">
      <alignment vertical="center" wrapText="1"/>
    </xf>
    <xf numFmtId="1" fontId="362" fillId="78" borderId="146" xfId="46486" applyNumberFormat="1" applyFont="1" applyFill="1" applyBorder="1" applyAlignment="1">
      <alignment horizontal="center" vertical="center" wrapText="1"/>
    </xf>
    <xf numFmtId="0" fontId="360" fillId="78" borderId="146" xfId="0" applyFont="1" applyFill="1" applyBorder="1" applyAlignment="1">
      <alignment horizontal="center" vertical="center" wrapText="1"/>
    </xf>
    <xf numFmtId="1" fontId="360" fillId="78" borderId="146" xfId="46486" applyNumberFormat="1" applyFont="1" applyFill="1" applyBorder="1" applyAlignment="1">
      <alignment horizontal="center" vertical="center" wrapText="1"/>
    </xf>
    <xf numFmtId="0" fontId="360" fillId="78" borderId="146" xfId="46486" applyFont="1" applyFill="1" applyBorder="1" applyAlignment="1">
      <alignment horizontal="center" vertical="center" wrapText="1"/>
    </xf>
    <xf numFmtId="3" fontId="360" fillId="78" borderId="146" xfId="46486" quotePrefix="1" applyNumberFormat="1" applyFont="1" applyFill="1" applyBorder="1" applyAlignment="1">
      <alignment horizontal="center" vertical="center" wrapText="1"/>
    </xf>
    <xf numFmtId="0" fontId="360" fillId="78" borderId="146" xfId="7210" quotePrefix="1" applyFont="1" applyFill="1" applyBorder="1" applyAlignment="1">
      <alignment horizontal="center" vertical="center" wrapText="1"/>
    </xf>
    <xf numFmtId="0" fontId="362" fillId="78" borderId="146" xfId="7210" applyFont="1" applyFill="1" applyBorder="1" applyAlignment="1">
      <alignment horizontal="center" vertical="center" wrapText="1"/>
    </xf>
    <xf numFmtId="173" fontId="360" fillId="78" borderId="146" xfId="7036" applyNumberFormat="1" applyFont="1" applyFill="1" applyBorder="1" applyAlignment="1">
      <alignment horizontal="right"/>
    </xf>
    <xf numFmtId="173" fontId="360" fillId="78" borderId="146" xfId="7036" quotePrefix="1" applyNumberFormat="1" applyFont="1" applyFill="1" applyBorder="1" applyAlignment="1">
      <alignment horizontal="center" wrapText="1"/>
    </xf>
    <xf numFmtId="173" fontId="360" fillId="78" borderId="146" xfId="7036" applyNumberFormat="1" applyFont="1" applyFill="1" applyBorder="1" applyAlignment="1">
      <alignment horizontal="center" wrapText="1"/>
    </xf>
    <xf numFmtId="1" fontId="360" fillId="78" borderId="146" xfId="46486" applyNumberFormat="1" applyFont="1" applyFill="1" applyBorder="1" applyAlignment="1">
      <alignment horizontal="right"/>
    </xf>
    <xf numFmtId="1" fontId="360" fillId="78" borderId="146" xfId="46486" applyNumberFormat="1" applyFont="1" applyFill="1" applyBorder="1"/>
    <xf numFmtId="0" fontId="362" fillId="78" borderId="146" xfId="0" applyFont="1" applyFill="1" applyBorder="1"/>
    <xf numFmtId="43" fontId="362" fillId="78" borderId="146" xfId="7036" applyFont="1" applyFill="1" applyBorder="1" applyAlignment="1"/>
    <xf numFmtId="0" fontId="362" fillId="78" borderId="146" xfId="0" applyFont="1" applyFill="1" applyBorder="1" applyAlignment="1">
      <alignment horizontal="center" vertical="center" wrapText="1"/>
    </xf>
    <xf numFmtId="0" fontId="360" fillId="78" borderId="146" xfId="7210" applyFont="1" applyFill="1" applyBorder="1" applyAlignment="1">
      <alignment horizontal="center" vertical="center" wrapText="1"/>
    </xf>
    <xf numFmtId="232" fontId="360" fillId="78" borderId="146" xfId="0" applyNumberFormat="1" applyFont="1" applyFill="1" applyBorder="1" applyAlignment="1">
      <alignment horizontal="right"/>
    </xf>
    <xf numFmtId="1" fontId="363" fillId="78" borderId="146" xfId="46486" applyNumberFormat="1" applyFont="1" applyFill="1" applyBorder="1" applyAlignment="1">
      <alignment horizontal="right" wrapText="1"/>
    </xf>
    <xf numFmtId="1" fontId="361" fillId="78" borderId="146" xfId="0" applyNumberFormat="1" applyFont="1" applyFill="1" applyBorder="1" applyAlignment="1">
      <alignment horizontal="center" vertical="center" wrapText="1"/>
    </xf>
    <xf numFmtId="49" fontId="22" fillId="78" borderId="146" xfId="46486" applyNumberFormat="1" applyFont="1" applyFill="1" applyBorder="1" applyAlignment="1">
      <alignment vertical="center"/>
    </xf>
    <xf numFmtId="43" fontId="344" fillId="78" borderId="146" xfId="7036" applyFont="1" applyFill="1" applyBorder="1" applyAlignment="1"/>
    <xf numFmtId="164" fontId="98" fillId="78" borderId="0" xfId="0" applyNumberFormat="1" applyFont="1" applyFill="1"/>
    <xf numFmtId="43" fontId="362" fillId="78" borderId="146" xfId="7036" applyFont="1" applyFill="1" applyBorder="1"/>
    <xf numFmtId="43" fontId="360" fillId="78" borderId="146" xfId="7036" applyFont="1" applyFill="1" applyBorder="1" applyAlignment="1">
      <alignment horizontal="right"/>
    </xf>
    <xf numFmtId="43" fontId="96" fillId="78" borderId="146" xfId="0" applyNumberFormat="1" applyFont="1" applyFill="1" applyBorder="1"/>
    <xf numFmtId="173" fontId="362" fillId="78" borderId="146" xfId="0" applyNumberFormat="1" applyFont="1" applyFill="1" applyBorder="1"/>
    <xf numFmtId="173" fontId="96" fillId="78" borderId="146" xfId="0" applyNumberFormat="1" applyFont="1" applyFill="1" applyBorder="1"/>
    <xf numFmtId="43" fontId="22" fillId="78" borderId="146" xfId="7036" applyNumberFormat="1" applyFont="1" applyFill="1" applyBorder="1" applyAlignment="1">
      <alignment horizontal="center" wrapText="1"/>
    </xf>
    <xf numFmtId="0" fontId="126" fillId="78" borderId="146" xfId="0" applyFont="1" applyFill="1" applyBorder="1" applyAlignment="1">
      <alignment horizontal="center" vertical="center" wrapText="1"/>
    </xf>
    <xf numFmtId="0" fontId="98" fillId="78" borderId="146" xfId="0" applyFont="1" applyFill="1" applyBorder="1" applyAlignment="1">
      <alignment horizontal="center" vertical="center" wrapText="1"/>
    </xf>
    <xf numFmtId="1" fontId="98" fillId="78" borderId="146" xfId="46486" applyNumberFormat="1" applyFont="1" applyFill="1" applyBorder="1" applyAlignment="1">
      <alignment horizontal="center" vertical="center" wrapText="1"/>
    </xf>
    <xf numFmtId="232" fontId="257" fillId="78" borderId="146" xfId="7036" applyNumberFormat="1" applyFont="1" applyFill="1" applyBorder="1" applyAlignment="1">
      <alignment horizontal="center" wrapText="1"/>
    </xf>
    <xf numFmtId="173" fontId="126" fillId="78" borderId="146" xfId="0" applyNumberFormat="1" applyFont="1" applyFill="1" applyBorder="1"/>
    <xf numFmtId="43" fontId="126" fillId="78" borderId="146" xfId="0" applyNumberFormat="1" applyFont="1" applyFill="1" applyBorder="1"/>
    <xf numFmtId="43" fontId="257" fillId="78" borderId="146" xfId="7036" applyNumberFormat="1" applyFont="1" applyFill="1" applyBorder="1" applyAlignment="1">
      <alignment horizontal="center" wrapText="1"/>
    </xf>
    <xf numFmtId="232" fontId="96" fillId="78" borderId="146" xfId="0" applyNumberFormat="1" applyFont="1" applyFill="1" applyBorder="1"/>
    <xf numFmtId="164" fontId="96" fillId="78" borderId="0" xfId="0" applyNumberFormat="1" applyFont="1" applyFill="1"/>
    <xf numFmtId="0" fontId="346" fillId="78" borderId="152" xfId="0" applyFont="1" applyFill="1" applyBorder="1" applyAlignment="1">
      <alignment horizontal="center" vertical="center" wrapText="1"/>
    </xf>
    <xf numFmtId="0" fontId="346" fillId="78" borderId="180" xfId="0" applyFont="1" applyFill="1" applyBorder="1" applyAlignment="1">
      <alignment horizontal="center" vertical="center" wrapText="1"/>
    </xf>
    <xf numFmtId="0" fontId="346" fillId="78" borderId="181" xfId="0" applyFont="1" applyFill="1" applyBorder="1" applyAlignment="1">
      <alignment horizontal="center" vertical="center" wrapText="1"/>
    </xf>
    <xf numFmtId="0" fontId="345" fillId="78" borderId="2" xfId="0" applyFont="1" applyFill="1" applyBorder="1" applyAlignment="1">
      <alignment horizontal="center" vertical="center"/>
    </xf>
    <xf numFmtId="0" fontId="346" fillId="78" borderId="146" xfId="0" applyFont="1" applyFill="1" applyBorder="1" applyAlignment="1">
      <alignment horizontal="center" vertical="center" wrapText="1"/>
    </xf>
    <xf numFmtId="43" fontId="346" fillId="78" borderId="146" xfId="0" applyNumberFormat="1" applyFont="1" applyFill="1" applyBorder="1" applyAlignment="1">
      <alignment horizontal="center" vertical="center" wrapText="1"/>
    </xf>
    <xf numFmtId="0" fontId="346" fillId="78" borderId="177" xfId="0" applyFont="1" applyFill="1" applyBorder="1" applyAlignment="1">
      <alignment horizontal="center" vertical="center" wrapText="1"/>
    </xf>
    <xf numFmtId="0" fontId="346" fillId="78" borderId="4" xfId="0" applyFont="1" applyFill="1" applyBorder="1" applyAlignment="1">
      <alignment horizontal="center" vertical="center" wrapText="1"/>
    </xf>
    <xf numFmtId="0" fontId="346" fillId="78" borderId="3" xfId="0" applyFont="1" applyFill="1" applyBorder="1" applyAlignment="1">
      <alignment horizontal="center" vertical="center" wrapText="1"/>
    </xf>
    <xf numFmtId="0" fontId="341" fillId="78" borderId="0" xfId="0" applyFont="1" applyFill="1" applyAlignment="1">
      <alignment horizontal="center" vertical="center"/>
    </xf>
    <xf numFmtId="0" fontId="341" fillId="78" borderId="0" xfId="0" applyFont="1" applyFill="1" applyAlignment="1">
      <alignment horizontal="center" vertical="center" wrapText="1"/>
    </xf>
    <xf numFmtId="0" fontId="349" fillId="78" borderId="0" xfId="0" applyFont="1" applyFill="1" applyAlignment="1">
      <alignment horizontal="center" vertical="center" wrapText="1"/>
    </xf>
    <xf numFmtId="0" fontId="98" fillId="78" borderId="177" xfId="0" applyFont="1" applyFill="1" applyBorder="1" applyAlignment="1">
      <alignment horizontal="center" vertical="center" wrapText="1"/>
    </xf>
    <xf numFmtId="0" fontId="98" fillId="78" borderId="4" xfId="0" applyFont="1" applyFill="1" applyBorder="1" applyAlignment="1">
      <alignment horizontal="center" vertical="center" wrapText="1"/>
    </xf>
    <xf numFmtId="0" fontId="98" fillId="78" borderId="3" xfId="0" applyFont="1" applyFill="1" applyBorder="1" applyAlignment="1">
      <alignment horizontal="center" vertical="center" wrapText="1"/>
    </xf>
    <xf numFmtId="0" fontId="98" fillId="78" borderId="146" xfId="0" applyFont="1" applyFill="1" applyBorder="1" applyAlignment="1">
      <alignment horizontal="center" vertical="center" wrapText="1"/>
    </xf>
    <xf numFmtId="0" fontId="126" fillId="78" borderId="146" xfId="0" applyFont="1" applyFill="1" applyBorder="1" applyAlignment="1">
      <alignment horizontal="center" vertical="center" wrapText="1"/>
    </xf>
    <xf numFmtId="1" fontId="98" fillId="78" borderId="146" xfId="46486" applyNumberFormat="1" applyFont="1" applyFill="1" applyBorder="1" applyAlignment="1">
      <alignment horizontal="center" vertical="center" wrapText="1"/>
    </xf>
    <xf numFmtId="43" fontId="126" fillId="78" borderId="146" xfId="7036" applyFont="1" applyFill="1" applyBorder="1" applyAlignment="1">
      <alignment horizontal="center" vertical="center" wrapText="1"/>
    </xf>
    <xf numFmtId="0" fontId="263" fillId="78" borderId="0" xfId="0" applyFont="1" applyFill="1" applyAlignment="1">
      <alignment horizontal="right" vertical="center"/>
    </xf>
    <xf numFmtId="0" fontId="257" fillId="78" borderId="0" xfId="0" applyFont="1" applyFill="1" applyAlignment="1">
      <alignment horizontal="center" vertical="center" wrapText="1"/>
    </xf>
    <xf numFmtId="0" fontId="356" fillId="78" borderId="0" xfId="0" applyFont="1" applyFill="1" applyAlignment="1">
      <alignment horizontal="center" vertical="center" wrapText="1"/>
    </xf>
    <xf numFmtId="0" fontId="356" fillId="0" borderId="0" xfId="7209" applyFont="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96" fillId="0" borderId="146" xfId="7209" applyFont="1" applyBorder="1" applyAlignment="1">
      <alignment horizontal="center" vertical="center" wrapText="1"/>
    </xf>
    <xf numFmtId="0" fontId="96" fillId="0" borderId="146" xfId="46484"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4" applyFont="1" applyBorder="1"/>
    <xf numFmtId="3" fontId="343"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3" fontId="96" fillId="0" borderId="177"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3" fontId="343" fillId="0" borderId="152" xfId="46486" applyNumberFormat="1" applyFont="1" applyBorder="1" applyAlignment="1">
      <alignment horizontal="center" vertical="center" wrapText="1"/>
    </xf>
    <xf numFmtId="3" fontId="343" fillId="0" borderId="180" xfId="46486" applyNumberFormat="1" applyFont="1" applyBorder="1" applyAlignment="1">
      <alignment horizontal="center" vertical="center" wrapText="1"/>
    </xf>
    <xf numFmtId="3" fontId="343" fillId="0" borderId="181"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180" xfId="46486" applyNumberFormat="1" applyFont="1" applyBorder="1" applyAlignment="1">
      <alignment horizontal="center" vertical="center" wrapText="1"/>
    </xf>
    <xf numFmtId="3" fontId="96" fillId="0" borderId="181" xfId="46486" applyNumberFormat="1" applyFont="1" applyBorder="1" applyAlignment="1">
      <alignment horizontal="center" vertical="center" wrapText="1"/>
    </xf>
    <xf numFmtId="232" fontId="96" fillId="0" borderId="146" xfId="7036" applyNumberFormat="1" applyFont="1" applyFill="1" applyBorder="1" applyAlignment="1">
      <alignment horizontal="center" vertical="center" wrapText="1"/>
    </xf>
    <xf numFmtId="0" fontId="0" fillId="0" borderId="146" xfId="0" applyBorder="1" applyAlignment="1">
      <alignment horizontal="center" vertical="center" wrapText="1"/>
    </xf>
  </cellXfs>
  <cellStyles count="58686">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6"/>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0"/>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2"/>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6"/>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0"/>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2"/>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6"/>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0"/>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4"/>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h ql62 (2010) 11-09" xfId="1122"/>
    <cellStyle name="_ÿÿÿÿÿ_KH TPCP vung TNB (03-1-2012)" xfId="1123"/>
    <cellStyle name="_ÿÿÿÿÿ_Khung 2012" xfId="1124"/>
    <cellStyle name="_ÿÿÿÿÿ_kien giang 2" xfId="1125"/>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Co TC 2008" xfId="5383"/>
    <cellStyle name="1_Cong trinh co y kien LD_Dang_NN_2011-Tay nguyen-9-10" xfId="1162"/>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RUNG PMU 5" xfId="1185"/>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2" xfId="58682"/>
    <cellStyle name="Comma 73" xfId="6511"/>
    <cellStyle name="Comma 74" xfId="58684"/>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ấu phảy 2" xfId="6544"/>
    <cellStyle name="Dấu phẩy 2" xfId="6545"/>
    <cellStyle name="Dấu_phảy 2" xfId="2048"/>
    <cellStyle name="DAUDE" xfId="2049"/>
    <cellStyle name="DAUDE 2" xfId="47203"/>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8"/>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KLBXUNG" xfId="47231"/>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 96" xfId="58680"/>
    <cellStyle name="Normal 97" xfId="58681"/>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26" xfId="58683"/>
    <cellStyle name="Percent 27" xfId="58685"/>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H TPCP vung TNB (03-1-2012)" xfId="3506"/>
    <cellStyle name="T_Book1_1_KH TPCP vung TNB (03-1-2012) 2" xfId="3507"/>
    <cellStyle name="T_Book1_1_KH TPCP vung TNB (03-1-2012) 2 2" xfId="56822"/>
    <cellStyle name="T_Book1_1_KH TPCP vung TNB (03-1-2012) 3" xfId="56823"/>
    <cellStyle name="T_Book1_1_kien giang 2" xfId="3508"/>
    <cellStyle name="T_Book1_1_kien giang 2 2" xfId="3509"/>
    <cellStyle name="T_Book1_1_kien giang 2 2 2" xfId="56824"/>
    <cellStyle name="T_Book1_1_kien giang 2 3" xfId="56825"/>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kien giang 2" xfId="3640"/>
    <cellStyle name="T_Book1_kien giang 2 2" xfId="3641"/>
    <cellStyle name="T_Book1_kien giang 2 2 2" xfId="56952"/>
    <cellStyle name="T_Book1_kien giang 2 3" xfId="56953"/>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TK_HT" xfId="3972"/>
    <cellStyle name="T_TK_HT 2" xfId="3973"/>
    <cellStyle name="T_TK_HT 2 2" xfId="57562"/>
    <cellStyle name="T_TK_HT 2 3" xfId="57563"/>
    <cellStyle name="T_TK_HT 3" xfId="57564"/>
    <cellStyle name="T_TK_HT 4" xfId="57565"/>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rang" xfId="4135"/>
    <cellStyle name="trang 2" xfId="58265"/>
    <cellStyle name="trang 3" xfId="58266"/>
    <cellStyle name="tt1" xfId="4136"/>
    <cellStyle name="tt1 2" xfId="58267"/>
    <cellStyle name="tt1 3" xfId="58268"/>
    <cellStyle name="Tusental (0)_pldt" xfId="4137"/>
    <cellStyle name="Tusental_pldt" xfId="4138"/>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110</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63" name="TextBox 1">
          <a:extLst>
            <a:ext uri="{FF2B5EF4-FFF2-40B4-BE49-F238E27FC236}">
              <a16:creationId xmlns=""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64" name="TextBox 2">
          <a:extLst>
            <a:ext uri="{FF2B5EF4-FFF2-40B4-BE49-F238E27FC236}">
              <a16:creationId xmlns=""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110</xdr:row>
      <xdr:rowOff>0</xdr:rowOff>
    </xdr:from>
    <xdr:ext cx="184731" cy="264560"/>
    <xdr:sp macro="" textlink="">
      <xdr:nvSpPr>
        <xdr:cNvPr id="3565" name="TextBox 1">
          <a:extLst>
            <a:ext uri="{FF2B5EF4-FFF2-40B4-BE49-F238E27FC236}">
              <a16:creationId xmlns=""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66" name="TextBox 2">
          <a:extLst>
            <a:ext uri="{FF2B5EF4-FFF2-40B4-BE49-F238E27FC236}">
              <a16:creationId xmlns=""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70" name="TextBox 1">
          <a:extLst>
            <a:ext uri="{FF2B5EF4-FFF2-40B4-BE49-F238E27FC236}">
              <a16:creationId xmlns=""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71" name="TextBox 2">
          <a:extLst>
            <a:ext uri="{FF2B5EF4-FFF2-40B4-BE49-F238E27FC236}">
              <a16:creationId xmlns=""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110</xdr:row>
      <xdr:rowOff>0</xdr:rowOff>
    </xdr:from>
    <xdr:ext cx="184731" cy="264560"/>
    <xdr:sp macro="" textlink="">
      <xdr:nvSpPr>
        <xdr:cNvPr id="3572" name="TextBox 1">
          <a:extLst>
            <a:ext uri="{FF2B5EF4-FFF2-40B4-BE49-F238E27FC236}">
              <a16:creationId xmlns=""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73" name="TextBox 2">
          <a:extLst>
            <a:ext uri="{FF2B5EF4-FFF2-40B4-BE49-F238E27FC236}">
              <a16:creationId xmlns=""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77" name="TextBox 1">
          <a:extLst>
            <a:ext uri="{FF2B5EF4-FFF2-40B4-BE49-F238E27FC236}">
              <a16:creationId xmlns=""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78" name="TextBox 2">
          <a:extLst>
            <a:ext uri="{FF2B5EF4-FFF2-40B4-BE49-F238E27FC236}">
              <a16:creationId xmlns=""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110</xdr:row>
      <xdr:rowOff>0</xdr:rowOff>
    </xdr:from>
    <xdr:ext cx="184731" cy="264560"/>
    <xdr:sp macro="" textlink="">
      <xdr:nvSpPr>
        <xdr:cNvPr id="3579" name="TextBox 1">
          <a:extLst>
            <a:ext uri="{FF2B5EF4-FFF2-40B4-BE49-F238E27FC236}">
              <a16:creationId xmlns=""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0" name="TextBox 2">
          <a:extLst>
            <a:ext uri="{FF2B5EF4-FFF2-40B4-BE49-F238E27FC236}">
              <a16:creationId xmlns=""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84" name="TextBox 1">
          <a:extLst>
            <a:ext uri="{FF2B5EF4-FFF2-40B4-BE49-F238E27FC236}">
              <a16:creationId xmlns=""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110</xdr:row>
      <xdr:rowOff>0</xdr:rowOff>
    </xdr:from>
    <xdr:ext cx="184731" cy="264560"/>
    <xdr:sp macro="" textlink="">
      <xdr:nvSpPr>
        <xdr:cNvPr id="3585" name="TextBox 2">
          <a:extLst>
            <a:ext uri="{FF2B5EF4-FFF2-40B4-BE49-F238E27FC236}">
              <a16:creationId xmlns=""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110</xdr:row>
      <xdr:rowOff>0</xdr:rowOff>
    </xdr:from>
    <xdr:ext cx="184731" cy="264560"/>
    <xdr:sp macro="" textlink="">
      <xdr:nvSpPr>
        <xdr:cNvPr id="3586" name="TextBox 1">
          <a:extLst>
            <a:ext uri="{FF2B5EF4-FFF2-40B4-BE49-F238E27FC236}">
              <a16:creationId xmlns=""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7" name="TextBox 2">
          <a:extLst>
            <a:ext uri="{FF2B5EF4-FFF2-40B4-BE49-F238E27FC236}">
              <a16:creationId xmlns=""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110</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110</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110</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110</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110</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110</xdr:row>
      <xdr:rowOff>0</xdr:rowOff>
    </xdr:from>
    <xdr:to>
      <xdr:col>1</xdr:col>
      <xdr:colOff>66675</xdr:colOff>
      <xdr:row>110</xdr:row>
      <xdr:rowOff>19050</xdr:rowOff>
    </xdr:to>
    <xdr:sp macro="" textlink="">
      <xdr:nvSpPr>
        <xdr:cNvPr id="3594" name="Text Box 85">
          <a:extLst>
            <a:ext uri="{FF2B5EF4-FFF2-40B4-BE49-F238E27FC236}">
              <a16:creationId xmlns=""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595" name="Text Box 87">
          <a:extLst>
            <a:ext uri="{FF2B5EF4-FFF2-40B4-BE49-F238E27FC236}">
              <a16:creationId xmlns=""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596" name="Text Box 93">
          <a:extLst>
            <a:ext uri="{FF2B5EF4-FFF2-40B4-BE49-F238E27FC236}">
              <a16:creationId xmlns=""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597" name="Text Box 85">
          <a:extLst>
            <a:ext uri="{FF2B5EF4-FFF2-40B4-BE49-F238E27FC236}">
              <a16:creationId xmlns=""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598" name="Text Box 87">
          <a:extLst>
            <a:ext uri="{FF2B5EF4-FFF2-40B4-BE49-F238E27FC236}">
              <a16:creationId xmlns=""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599" name="Text Box 93">
          <a:extLst>
            <a:ext uri="{FF2B5EF4-FFF2-40B4-BE49-F238E27FC236}">
              <a16:creationId xmlns=""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0" name="Text Box 85">
          <a:extLst>
            <a:ext uri="{FF2B5EF4-FFF2-40B4-BE49-F238E27FC236}">
              <a16:creationId xmlns=""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1" name="Text Box 87">
          <a:extLst>
            <a:ext uri="{FF2B5EF4-FFF2-40B4-BE49-F238E27FC236}">
              <a16:creationId xmlns=""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2" name="Text Box 93">
          <a:extLst>
            <a:ext uri="{FF2B5EF4-FFF2-40B4-BE49-F238E27FC236}">
              <a16:creationId xmlns=""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3" name="Text Box 85">
          <a:extLst>
            <a:ext uri="{FF2B5EF4-FFF2-40B4-BE49-F238E27FC236}">
              <a16:creationId xmlns=""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4" name="Text Box 87">
          <a:extLst>
            <a:ext uri="{FF2B5EF4-FFF2-40B4-BE49-F238E27FC236}">
              <a16:creationId xmlns=""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5" name="Text Box 93">
          <a:extLst>
            <a:ext uri="{FF2B5EF4-FFF2-40B4-BE49-F238E27FC236}">
              <a16:creationId xmlns=""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6" name="Text Box 85">
          <a:extLst>
            <a:ext uri="{FF2B5EF4-FFF2-40B4-BE49-F238E27FC236}">
              <a16:creationId xmlns=""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7" name="Text Box 87">
          <a:extLst>
            <a:ext uri="{FF2B5EF4-FFF2-40B4-BE49-F238E27FC236}">
              <a16:creationId xmlns=""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8" name="Text Box 93">
          <a:extLst>
            <a:ext uri="{FF2B5EF4-FFF2-40B4-BE49-F238E27FC236}">
              <a16:creationId xmlns=""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09" name="Text Box 85">
          <a:extLst>
            <a:ext uri="{FF2B5EF4-FFF2-40B4-BE49-F238E27FC236}">
              <a16:creationId xmlns=""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0" name="Text Box 87">
          <a:extLst>
            <a:ext uri="{FF2B5EF4-FFF2-40B4-BE49-F238E27FC236}">
              <a16:creationId xmlns=""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1" name="Text Box 93">
          <a:extLst>
            <a:ext uri="{FF2B5EF4-FFF2-40B4-BE49-F238E27FC236}">
              <a16:creationId xmlns=""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2" name="Text Box 85">
          <a:extLst>
            <a:ext uri="{FF2B5EF4-FFF2-40B4-BE49-F238E27FC236}">
              <a16:creationId xmlns=""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3" name="Text Box 87">
          <a:extLst>
            <a:ext uri="{FF2B5EF4-FFF2-40B4-BE49-F238E27FC236}">
              <a16:creationId xmlns=""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4" name="Text Box 93">
          <a:extLst>
            <a:ext uri="{FF2B5EF4-FFF2-40B4-BE49-F238E27FC236}">
              <a16:creationId xmlns=""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5" name="Text Box 85">
          <a:extLst>
            <a:ext uri="{FF2B5EF4-FFF2-40B4-BE49-F238E27FC236}">
              <a16:creationId xmlns=""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6" name="Text Box 87">
          <a:extLst>
            <a:ext uri="{FF2B5EF4-FFF2-40B4-BE49-F238E27FC236}">
              <a16:creationId xmlns=""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7" name="Text Box 93">
          <a:extLst>
            <a:ext uri="{FF2B5EF4-FFF2-40B4-BE49-F238E27FC236}">
              <a16:creationId xmlns=""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8" name="Text Box 85">
          <a:extLst>
            <a:ext uri="{FF2B5EF4-FFF2-40B4-BE49-F238E27FC236}">
              <a16:creationId xmlns=""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19" name="Text Box 87">
          <a:extLst>
            <a:ext uri="{FF2B5EF4-FFF2-40B4-BE49-F238E27FC236}">
              <a16:creationId xmlns=""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0" name="Text Box 93">
          <a:extLst>
            <a:ext uri="{FF2B5EF4-FFF2-40B4-BE49-F238E27FC236}">
              <a16:creationId xmlns=""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1" name="Text Box 85">
          <a:extLst>
            <a:ext uri="{FF2B5EF4-FFF2-40B4-BE49-F238E27FC236}">
              <a16:creationId xmlns=""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2" name="Text Box 87">
          <a:extLst>
            <a:ext uri="{FF2B5EF4-FFF2-40B4-BE49-F238E27FC236}">
              <a16:creationId xmlns=""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3" name="Text Box 93">
          <a:extLst>
            <a:ext uri="{FF2B5EF4-FFF2-40B4-BE49-F238E27FC236}">
              <a16:creationId xmlns=""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4" name="Text Box 85">
          <a:extLst>
            <a:ext uri="{FF2B5EF4-FFF2-40B4-BE49-F238E27FC236}">
              <a16:creationId xmlns=""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5" name="Text Box 87">
          <a:extLst>
            <a:ext uri="{FF2B5EF4-FFF2-40B4-BE49-F238E27FC236}">
              <a16:creationId xmlns=""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6" name="Text Box 93">
          <a:extLst>
            <a:ext uri="{FF2B5EF4-FFF2-40B4-BE49-F238E27FC236}">
              <a16:creationId xmlns=""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7" name="Text Box 85">
          <a:extLst>
            <a:ext uri="{FF2B5EF4-FFF2-40B4-BE49-F238E27FC236}">
              <a16:creationId xmlns=""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8" name="Text Box 87">
          <a:extLst>
            <a:ext uri="{FF2B5EF4-FFF2-40B4-BE49-F238E27FC236}">
              <a16:creationId xmlns=""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29" name="Text Box 93">
          <a:extLst>
            <a:ext uri="{FF2B5EF4-FFF2-40B4-BE49-F238E27FC236}">
              <a16:creationId xmlns=""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0" name="Text Box 85">
          <a:extLst>
            <a:ext uri="{FF2B5EF4-FFF2-40B4-BE49-F238E27FC236}">
              <a16:creationId xmlns=""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1" name="Text Box 87">
          <a:extLst>
            <a:ext uri="{FF2B5EF4-FFF2-40B4-BE49-F238E27FC236}">
              <a16:creationId xmlns=""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2" name="Text Box 93">
          <a:extLst>
            <a:ext uri="{FF2B5EF4-FFF2-40B4-BE49-F238E27FC236}">
              <a16:creationId xmlns=""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3" name="Text Box 85">
          <a:extLst>
            <a:ext uri="{FF2B5EF4-FFF2-40B4-BE49-F238E27FC236}">
              <a16:creationId xmlns=""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4" name="Text Box 87">
          <a:extLst>
            <a:ext uri="{FF2B5EF4-FFF2-40B4-BE49-F238E27FC236}">
              <a16:creationId xmlns=""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5" name="Text Box 93">
          <a:extLst>
            <a:ext uri="{FF2B5EF4-FFF2-40B4-BE49-F238E27FC236}">
              <a16:creationId xmlns=""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6" name="Text Box 85">
          <a:extLst>
            <a:ext uri="{FF2B5EF4-FFF2-40B4-BE49-F238E27FC236}">
              <a16:creationId xmlns=""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7" name="Text Box 87">
          <a:extLst>
            <a:ext uri="{FF2B5EF4-FFF2-40B4-BE49-F238E27FC236}">
              <a16:creationId xmlns=""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8" name="Text Box 93">
          <a:extLst>
            <a:ext uri="{FF2B5EF4-FFF2-40B4-BE49-F238E27FC236}">
              <a16:creationId xmlns=""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39" name="Text Box 85">
          <a:extLst>
            <a:ext uri="{FF2B5EF4-FFF2-40B4-BE49-F238E27FC236}">
              <a16:creationId xmlns=""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0" name="Text Box 87">
          <a:extLst>
            <a:ext uri="{FF2B5EF4-FFF2-40B4-BE49-F238E27FC236}">
              <a16:creationId xmlns=""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1" name="Text Box 93">
          <a:extLst>
            <a:ext uri="{FF2B5EF4-FFF2-40B4-BE49-F238E27FC236}">
              <a16:creationId xmlns=""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2" name="Text Box 85">
          <a:extLst>
            <a:ext uri="{FF2B5EF4-FFF2-40B4-BE49-F238E27FC236}">
              <a16:creationId xmlns=""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3" name="Text Box 87">
          <a:extLst>
            <a:ext uri="{FF2B5EF4-FFF2-40B4-BE49-F238E27FC236}">
              <a16:creationId xmlns=""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4" name="Text Box 93">
          <a:extLst>
            <a:ext uri="{FF2B5EF4-FFF2-40B4-BE49-F238E27FC236}">
              <a16:creationId xmlns=""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5" name="Text Box 85">
          <a:extLst>
            <a:ext uri="{FF2B5EF4-FFF2-40B4-BE49-F238E27FC236}">
              <a16:creationId xmlns=""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6" name="Text Box 87">
          <a:extLst>
            <a:ext uri="{FF2B5EF4-FFF2-40B4-BE49-F238E27FC236}">
              <a16:creationId xmlns=""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7" name="Text Box 93">
          <a:extLst>
            <a:ext uri="{FF2B5EF4-FFF2-40B4-BE49-F238E27FC236}">
              <a16:creationId xmlns=""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8" name="Text Box 85">
          <a:extLst>
            <a:ext uri="{FF2B5EF4-FFF2-40B4-BE49-F238E27FC236}">
              <a16:creationId xmlns=""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49" name="Text Box 87">
          <a:extLst>
            <a:ext uri="{FF2B5EF4-FFF2-40B4-BE49-F238E27FC236}">
              <a16:creationId xmlns=""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0" name="Text Box 93">
          <a:extLst>
            <a:ext uri="{FF2B5EF4-FFF2-40B4-BE49-F238E27FC236}">
              <a16:creationId xmlns=""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1" name="Text Box 85">
          <a:extLst>
            <a:ext uri="{FF2B5EF4-FFF2-40B4-BE49-F238E27FC236}">
              <a16:creationId xmlns=""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2" name="Text Box 87">
          <a:extLst>
            <a:ext uri="{FF2B5EF4-FFF2-40B4-BE49-F238E27FC236}">
              <a16:creationId xmlns=""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3" name="Text Box 93">
          <a:extLst>
            <a:ext uri="{FF2B5EF4-FFF2-40B4-BE49-F238E27FC236}">
              <a16:creationId xmlns=""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4" name="Text Box 85">
          <a:extLst>
            <a:ext uri="{FF2B5EF4-FFF2-40B4-BE49-F238E27FC236}">
              <a16:creationId xmlns=""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5" name="Text Box 87">
          <a:extLst>
            <a:ext uri="{FF2B5EF4-FFF2-40B4-BE49-F238E27FC236}">
              <a16:creationId xmlns=""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6" name="Text Box 93">
          <a:extLst>
            <a:ext uri="{FF2B5EF4-FFF2-40B4-BE49-F238E27FC236}">
              <a16:creationId xmlns=""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7" name="Text Box 85">
          <a:extLst>
            <a:ext uri="{FF2B5EF4-FFF2-40B4-BE49-F238E27FC236}">
              <a16:creationId xmlns=""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8" name="Text Box 87">
          <a:extLst>
            <a:ext uri="{FF2B5EF4-FFF2-40B4-BE49-F238E27FC236}">
              <a16:creationId xmlns=""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59" name="Text Box 93">
          <a:extLst>
            <a:ext uri="{FF2B5EF4-FFF2-40B4-BE49-F238E27FC236}">
              <a16:creationId xmlns=""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0" name="Text Box 85">
          <a:extLst>
            <a:ext uri="{FF2B5EF4-FFF2-40B4-BE49-F238E27FC236}">
              <a16:creationId xmlns=""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1" name="Text Box 87">
          <a:extLst>
            <a:ext uri="{FF2B5EF4-FFF2-40B4-BE49-F238E27FC236}">
              <a16:creationId xmlns=""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2" name="Text Box 93">
          <a:extLst>
            <a:ext uri="{FF2B5EF4-FFF2-40B4-BE49-F238E27FC236}">
              <a16:creationId xmlns=""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3" name="Text Box 85">
          <a:extLst>
            <a:ext uri="{FF2B5EF4-FFF2-40B4-BE49-F238E27FC236}">
              <a16:creationId xmlns=""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4" name="Text Box 87">
          <a:extLst>
            <a:ext uri="{FF2B5EF4-FFF2-40B4-BE49-F238E27FC236}">
              <a16:creationId xmlns=""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5" name="Text Box 93">
          <a:extLst>
            <a:ext uri="{FF2B5EF4-FFF2-40B4-BE49-F238E27FC236}">
              <a16:creationId xmlns=""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6" name="Text Box 85">
          <a:extLst>
            <a:ext uri="{FF2B5EF4-FFF2-40B4-BE49-F238E27FC236}">
              <a16:creationId xmlns=""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7" name="Text Box 87">
          <a:extLst>
            <a:ext uri="{FF2B5EF4-FFF2-40B4-BE49-F238E27FC236}">
              <a16:creationId xmlns=""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8" name="Text Box 93">
          <a:extLst>
            <a:ext uri="{FF2B5EF4-FFF2-40B4-BE49-F238E27FC236}">
              <a16:creationId xmlns=""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69" name="Text Box 85">
          <a:extLst>
            <a:ext uri="{FF2B5EF4-FFF2-40B4-BE49-F238E27FC236}">
              <a16:creationId xmlns=""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0" name="Text Box 87">
          <a:extLst>
            <a:ext uri="{FF2B5EF4-FFF2-40B4-BE49-F238E27FC236}">
              <a16:creationId xmlns=""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1" name="Text Box 93">
          <a:extLst>
            <a:ext uri="{FF2B5EF4-FFF2-40B4-BE49-F238E27FC236}">
              <a16:creationId xmlns=""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2" name="Text Box 85">
          <a:extLst>
            <a:ext uri="{FF2B5EF4-FFF2-40B4-BE49-F238E27FC236}">
              <a16:creationId xmlns=""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3" name="Text Box 87">
          <a:extLst>
            <a:ext uri="{FF2B5EF4-FFF2-40B4-BE49-F238E27FC236}">
              <a16:creationId xmlns=""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4" name="Text Box 93">
          <a:extLst>
            <a:ext uri="{FF2B5EF4-FFF2-40B4-BE49-F238E27FC236}">
              <a16:creationId xmlns=""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5" name="Text Box 85">
          <a:extLst>
            <a:ext uri="{FF2B5EF4-FFF2-40B4-BE49-F238E27FC236}">
              <a16:creationId xmlns=""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6" name="Text Box 87">
          <a:extLst>
            <a:ext uri="{FF2B5EF4-FFF2-40B4-BE49-F238E27FC236}">
              <a16:creationId xmlns=""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7" name="Text Box 93">
          <a:extLst>
            <a:ext uri="{FF2B5EF4-FFF2-40B4-BE49-F238E27FC236}">
              <a16:creationId xmlns=""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8" name="Text Box 85">
          <a:extLst>
            <a:ext uri="{FF2B5EF4-FFF2-40B4-BE49-F238E27FC236}">
              <a16:creationId xmlns=""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79" name="Text Box 87">
          <a:extLst>
            <a:ext uri="{FF2B5EF4-FFF2-40B4-BE49-F238E27FC236}">
              <a16:creationId xmlns=""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0" name="Text Box 93">
          <a:extLst>
            <a:ext uri="{FF2B5EF4-FFF2-40B4-BE49-F238E27FC236}">
              <a16:creationId xmlns=""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1" name="Text Box 85">
          <a:extLst>
            <a:ext uri="{FF2B5EF4-FFF2-40B4-BE49-F238E27FC236}">
              <a16:creationId xmlns=""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2" name="Text Box 87">
          <a:extLst>
            <a:ext uri="{FF2B5EF4-FFF2-40B4-BE49-F238E27FC236}">
              <a16:creationId xmlns=""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3" name="Text Box 93">
          <a:extLst>
            <a:ext uri="{FF2B5EF4-FFF2-40B4-BE49-F238E27FC236}">
              <a16:creationId xmlns=""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4" name="Text Box 85">
          <a:extLst>
            <a:ext uri="{FF2B5EF4-FFF2-40B4-BE49-F238E27FC236}">
              <a16:creationId xmlns=""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5" name="Text Box 87">
          <a:extLst>
            <a:ext uri="{FF2B5EF4-FFF2-40B4-BE49-F238E27FC236}">
              <a16:creationId xmlns=""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6" name="Text Box 93">
          <a:extLst>
            <a:ext uri="{FF2B5EF4-FFF2-40B4-BE49-F238E27FC236}">
              <a16:creationId xmlns=""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7" name="Text Box 85">
          <a:extLst>
            <a:ext uri="{FF2B5EF4-FFF2-40B4-BE49-F238E27FC236}">
              <a16:creationId xmlns=""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8" name="Text Box 87">
          <a:extLst>
            <a:ext uri="{FF2B5EF4-FFF2-40B4-BE49-F238E27FC236}">
              <a16:creationId xmlns=""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89" name="Text Box 93">
          <a:extLst>
            <a:ext uri="{FF2B5EF4-FFF2-40B4-BE49-F238E27FC236}">
              <a16:creationId xmlns=""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0" name="Text Box 85">
          <a:extLst>
            <a:ext uri="{FF2B5EF4-FFF2-40B4-BE49-F238E27FC236}">
              <a16:creationId xmlns=""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1" name="Text Box 87">
          <a:extLst>
            <a:ext uri="{FF2B5EF4-FFF2-40B4-BE49-F238E27FC236}">
              <a16:creationId xmlns=""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2" name="Text Box 93">
          <a:extLst>
            <a:ext uri="{FF2B5EF4-FFF2-40B4-BE49-F238E27FC236}">
              <a16:creationId xmlns=""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3" name="Text Box 85">
          <a:extLst>
            <a:ext uri="{FF2B5EF4-FFF2-40B4-BE49-F238E27FC236}">
              <a16:creationId xmlns=""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4" name="Text Box 87">
          <a:extLst>
            <a:ext uri="{FF2B5EF4-FFF2-40B4-BE49-F238E27FC236}">
              <a16:creationId xmlns=""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5" name="Text Box 93">
          <a:extLst>
            <a:ext uri="{FF2B5EF4-FFF2-40B4-BE49-F238E27FC236}">
              <a16:creationId xmlns=""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6" name="Text Box 85">
          <a:extLst>
            <a:ext uri="{FF2B5EF4-FFF2-40B4-BE49-F238E27FC236}">
              <a16:creationId xmlns=""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7" name="Text Box 87">
          <a:extLst>
            <a:ext uri="{FF2B5EF4-FFF2-40B4-BE49-F238E27FC236}">
              <a16:creationId xmlns=""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8" name="Text Box 93">
          <a:extLst>
            <a:ext uri="{FF2B5EF4-FFF2-40B4-BE49-F238E27FC236}">
              <a16:creationId xmlns=""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699" name="Text Box 85">
          <a:extLst>
            <a:ext uri="{FF2B5EF4-FFF2-40B4-BE49-F238E27FC236}">
              <a16:creationId xmlns=""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0" name="Text Box 87">
          <a:extLst>
            <a:ext uri="{FF2B5EF4-FFF2-40B4-BE49-F238E27FC236}">
              <a16:creationId xmlns=""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1" name="Text Box 93">
          <a:extLst>
            <a:ext uri="{FF2B5EF4-FFF2-40B4-BE49-F238E27FC236}">
              <a16:creationId xmlns=""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2" name="Text Box 85">
          <a:extLst>
            <a:ext uri="{FF2B5EF4-FFF2-40B4-BE49-F238E27FC236}">
              <a16:creationId xmlns=""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3" name="Text Box 87">
          <a:extLst>
            <a:ext uri="{FF2B5EF4-FFF2-40B4-BE49-F238E27FC236}">
              <a16:creationId xmlns=""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4" name="Text Box 93">
          <a:extLst>
            <a:ext uri="{FF2B5EF4-FFF2-40B4-BE49-F238E27FC236}">
              <a16:creationId xmlns=""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5" name="Text Box 85">
          <a:extLst>
            <a:ext uri="{FF2B5EF4-FFF2-40B4-BE49-F238E27FC236}">
              <a16:creationId xmlns=""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6" name="Text Box 87">
          <a:extLst>
            <a:ext uri="{FF2B5EF4-FFF2-40B4-BE49-F238E27FC236}">
              <a16:creationId xmlns=""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7" name="Text Box 93">
          <a:extLst>
            <a:ext uri="{FF2B5EF4-FFF2-40B4-BE49-F238E27FC236}">
              <a16:creationId xmlns=""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8" name="Text Box 85">
          <a:extLst>
            <a:ext uri="{FF2B5EF4-FFF2-40B4-BE49-F238E27FC236}">
              <a16:creationId xmlns=""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09" name="Text Box 87">
          <a:extLst>
            <a:ext uri="{FF2B5EF4-FFF2-40B4-BE49-F238E27FC236}">
              <a16:creationId xmlns=""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0" name="Text Box 93">
          <a:extLst>
            <a:ext uri="{FF2B5EF4-FFF2-40B4-BE49-F238E27FC236}">
              <a16:creationId xmlns=""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1" name="Text Box 85">
          <a:extLst>
            <a:ext uri="{FF2B5EF4-FFF2-40B4-BE49-F238E27FC236}">
              <a16:creationId xmlns=""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2" name="Text Box 87">
          <a:extLst>
            <a:ext uri="{FF2B5EF4-FFF2-40B4-BE49-F238E27FC236}">
              <a16:creationId xmlns=""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3" name="Text Box 93">
          <a:extLst>
            <a:ext uri="{FF2B5EF4-FFF2-40B4-BE49-F238E27FC236}">
              <a16:creationId xmlns=""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4" name="Text Box 85">
          <a:extLst>
            <a:ext uri="{FF2B5EF4-FFF2-40B4-BE49-F238E27FC236}">
              <a16:creationId xmlns=""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5" name="Text Box 87">
          <a:extLst>
            <a:ext uri="{FF2B5EF4-FFF2-40B4-BE49-F238E27FC236}">
              <a16:creationId xmlns=""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6" name="Text Box 93">
          <a:extLst>
            <a:ext uri="{FF2B5EF4-FFF2-40B4-BE49-F238E27FC236}">
              <a16:creationId xmlns=""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7" name="Text Box 85">
          <a:extLst>
            <a:ext uri="{FF2B5EF4-FFF2-40B4-BE49-F238E27FC236}">
              <a16:creationId xmlns=""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8" name="Text Box 87">
          <a:extLst>
            <a:ext uri="{FF2B5EF4-FFF2-40B4-BE49-F238E27FC236}">
              <a16:creationId xmlns=""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19" name="Text Box 93">
          <a:extLst>
            <a:ext uri="{FF2B5EF4-FFF2-40B4-BE49-F238E27FC236}">
              <a16:creationId xmlns=""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0" name="Text Box 85">
          <a:extLst>
            <a:ext uri="{FF2B5EF4-FFF2-40B4-BE49-F238E27FC236}">
              <a16:creationId xmlns=""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1" name="Text Box 87">
          <a:extLst>
            <a:ext uri="{FF2B5EF4-FFF2-40B4-BE49-F238E27FC236}">
              <a16:creationId xmlns=""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2" name="Text Box 93">
          <a:extLst>
            <a:ext uri="{FF2B5EF4-FFF2-40B4-BE49-F238E27FC236}">
              <a16:creationId xmlns=""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3" name="Text Box 85">
          <a:extLst>
            <a:ext uri="{FF2B5EF4-FFF2-40B4-BE49-F238E27FC236}">
              <a16:creationId xmlns=""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4" name="Text Box 87">
          <a:extLst>
            <a:ext uri="{FF2B5EF4-FFF2-40B4-BE49-F238E27FC236}">
              <a16:creationId xmlns=""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5" name="Text Box 93">
          <a:extLst>
            <a:ext uri="{FF2B5EF4-FFF2-40B4-BE49-F238E27FC236}">
              <a16:creationId xmlns=""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6" name="Text Box 85">
          <a:extLst>
            <a:ext uri="{FF2B5EF4-FFF2-40B4-BE49-F238E27FC236}">
              <a16:creationId xmlns=""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7" name="Text Box 87">
          <a:extLst>
            <a:ext uri="{FF2B5EF4-FFF2-40B4-BE49-F238E27FC236}">
              <a16:creationId xmlns=""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8" name="Text Box 93">
          <a:extLst>
            <a:ext uri="{FF2B5EF4-FFF2-40B4-BE49-F238E27FC236}">
              <a16:creationId xmlns=""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29" name="Text Box 85">
          <a:extLst>
            <a:ext uri="{FF2B5EF4-FFF2-40B4-BE49-F238E27FC236}">
              <a16:creationId xmlns=""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0" name="Text Box 87">
          <a:extLst>
            <a:ext uri="{FF2B5EF4-FFF2-40B4-BE49-F238E27FC236}">
              <a16:creationId xmlns=""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1" name="Text Box 93">
          <a:extLst>
            <a:ext uri="{FF2B5EF4-FFF2-40B4-BE49-F238E27FC236}">
              <a16:creationId xmlns=""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2" name="Text Box 85">
          <a:extLst>
            <a:ext uri="{FF2B5EF4-FFF2-40B4-BE49-F238E27FC236}">
              <a16:creationId xmlns=""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3" name="Text Box 87">
          <a:extLst>
            <a:ext uri="{FF2B5EF4-FFF2-40B4-BE49-F238E27FC236}">
              <a16:creationId xmlns=""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4" name="Text Box 93">
          <a:extLst>
            <a:ext uri="{FF2B5EF4-FFF2-40B4-BE49-F238E27FC236}">
              <a16:creationId xmlns=""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5" name="Text Box 85">
          <a:extLst>
            <a:ext uri="{FF2B5EF4-FFF2-40B4-BE49-F238E27FC236}">
              <a16:creationId xmlns=""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6" name="Text Box 87">
          <a:extLst>
            <a:ext uri="{FF2B5EF4-FFF2-40B4-BE49-F238E27FC236}">
              <a16:creationId xmlns=""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7" name="Text Box 93">
          <a:extLst>
            <a:ext uri="{FF2B5EF4-FFF2-40B4-BE49-F238E27FC236}">
              <a16:creationId xmlns=""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8" name="Text Box 85">
          <a:extLst>
            <a:ext uri="{FF2B5EF4-FFF2-40B4-BE49-F238E27FC236}">
              <a16:creationId xmlns=""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39" name="Text Box 87">
          <a:extLst>
            <a:ext uri="{FF2B5EF4-FFF2-40B4-BE49-F238E27FC236}">
              <a16:creationId xmlns=""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0" name="Text Box 93">
          <a:extLst>
            <a:ext uri="{FF2B5EF4-FFF2-40B4-BE49-F238E27FC236}">
              <a16:creationId xmlns=""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1" name="Text Box 85">
          <a:extLst>
            <a:ext uri="{FF2B5EF4-FFF2-40B4-BE49-F238E27FC236}">
              <a16:creationId xmlns=""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2" name="Text Box 87">
          <a:extLst>
            <a:ext uri="{FF2B5EF4-FFF2-40B4-BE49-F238E27FC236}">
              <a16:creationId xmlns=""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3" name="Text Box 93">
          <a:extLst>
            <a:ext uri="{FF2B5EF4-FFF2-40B4-BE49-F238E27FC236}">
              <a16:creationId xmlns=""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4" name="Text Box 85">
          <a:extLst>
            <a:ext uri="{FF2B5EF4-FFF2-40B4-BE49-F238E27FC236}">
              <a16:creationId xmlns=""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5" name="Text Box 87">
          <a:extLst>
            <a:ext uri="{FF2B5EF4-FFF2-40B4-BE49-F238E27FC236}">
              <a16:creationId xmlns=""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6" name="Text Box 93">
          <a:extLst>
            <a:ext uri="{FF2B5EF4-FFF2-40B4-BE49-F238E27FC236}">
              <a16:creationId xmlns=""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7" name="Text Box 85">
          <a:extLst>
            <a:ext uri="{FF2B5EF4-FFF2-40B4-BE49-F238E27FC236}">
              <a16:creationId xmlns=""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8" name="Text Box 87">
          <a:extLst>
            <a:ext uri="{FF2B5EF4-FFF2-40B4-BE49-F238E27FC236}">
              <a16:creationId xmlns=""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49" name="Text Box 93">
          <a:extLst>
            <a:ext uri="{FF2B5EF4-FFF2-40B4-BE49-F238E27FC236}">
              <a16:creationId xmlns=""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0" name="Text Box 85">
          <a:extLst>
            <a:ext uri="{FF2B5EF4-FFF2-40B4-BE49-F238E27FC236}">
              <a16:creationId xmlns=""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1" name="Text Box 87">
          <a:extLst>
            <a:ext uri="{FF2B5EF4-FFF2-40B4-BE49-F238E27FC236}">
              <a16:creationId xmlns=""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2" name="Text Box 93">
          <a:extLst>
            <a:ext uri="{FF2B5EF4-FFF2-40B4-BE49-F238E27FC236}">
              <a16:creationId xmlns=""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3" name="Text Box 85">
          <a:extLst>
            <a:ext uri="{FF2B5EF4-FFF2-40B4-BE49-F238E27FC236}">
              <a16:creationId xmlns=""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4" name="Text Box 87">
          <a:extLst>
            <a:ext uri="{FF2B5EF4-FFF2-40B4-BE49-F238E27FC236}">
              <a16:creationId xmlns=""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5" name="Text Box 93">
          <a:extLst>
            <a:ext uri="{FF2B5EF4-FFF2-40B4-BE49-F238E27FC236}">
              <a16:creationId xmlns=""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6" name="Text Box 85">
          <a:extLst>
            <a:ext uri="{FF2B5EF4-FFF2-40B4-BE49-F238E27FC236}">
              <a16:creationId xmlns=""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7" name="Text Box 87">
          <a:extLst>
            <a:ext uri="{FF2B5EF4-FFF2-40B4-BE49-F238E27FC236}">
              <a16:creationId xmlns=""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8" name="Text Box 93">
          <a:extLst>
            <a:ext uri="{FF2B5EF4-FFF2-40B4-BE49-F238E27FC236}">
              <a16:creationId xmlns=""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59" name="Text Box 85">
          <a:extLst>
            <a:ext uri="{FF2B5EF4-FFF2-40B4-BE49-F238E27FC236}">
              <a16:creationId xmlns=""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0" name="Text Box 87">
          <a:extLst>
            <a:ext uri="{FF2B5EF4-FFF2-40B4-BE49-F238E27FC236}">
              <a16:creationId xmlns=""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1" name="Text Box 93">
          <a:extLst>
            <a:ext uri="{FF2B5EF4-FFF2-40B4-BE49-F238E27FC236}">
              <a16:creationId xmlns=""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2" name="Text Box 85">
          <a:extLst>
            <a:ext uri="{FF2B5EF4-FFF2-40B4-BE49-F238E27FC236}">
              <a16:creationId xmlns=""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3" name="Text Box 87">
          <a:extLst>
            <a:ext uri="{FF2B5EF4-FFF2-40B4-BE49-F238E27FC236}">
              <a16:creationId xmlns=""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4" name="Text Box 93">
          <a:extLst>
            <a:ext uri="{FF2B5EF4-FFF2-40B4-BE49-F238E27FC236}">
              <a16:creationId xmlns=""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5" name="Text Box 85">
          <a:extLst>
            <a:ext uri="{FF2B5EF4-FFF2-40B4-BE49-F238E27FC236}">
              <a16:creationId xmlns=""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6" name="Text Box 87">
          <a:extLst>
            <a:ext uri="{FF2B5EF4-FFF2-40B4-BE49-F238E27FC236}">
              <a16:creationId xmlns=""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7" name="Text Box 93">
          <a:extLst>
            <a:ext uri="{FF2B5EF4-FFF2-40B4-BE49-F238E27FC236}">
              <a16:creationId xmlns=""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8" name="Text Box 85">
          <a:extLst>
            <a:ext uri="{FF2B5EF4-FFF2-40B4-BE49-F238E27FC236}">
              <a16:creationId xmlns=""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69" name="Text Box 87">
          <a:extLst>
            <a:ext uri="{FF2B5EF4-FFF2-40B4-BE49-F238E27FC236}">
              <a16:creationId xmlns=""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0" name="Text Box 93">
          <a:extLst>
            <a:ext uri="{FF2B5EF4-FFF2-40B4-BE49-F238E27FC236}">
              <a16:creationId xmlns=""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1" name="Text Box 85">
          <a:extLst>
            <a:ext uri="{FF2B5EF4-FFF2-40B4-BE49-F238E27FC236}">
              <a16:creationId xmlns=""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2" name="Text Box 87">
          <a:extLst>
            <a:ext uri="{FF2B5EF4-FFF2-40B4-BE49-F238E27FC236}">
              <a16:creationId xmlns=""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3" name="Text Box 93">
          <a:extLst>
            <a:ext uri="{FF2B5EF4-FFF2-40B4-BE49-F238E27FC236}">
              <a16:creationId xmlns=""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4" name="Text Box 85">
          <a:extLst>
            <a:ext uri="{FF2B5EF4-FFF2-40B4-BE49-F238E27FC236}">
              <a16:creationId xmlns=""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5" name="Text Box 87">
          <a:extLst>
            <a:ext uri="{FF2B5EF4-FFF2-40B4-BE49-F238E27FC236}">
              <a16:creationId xmlns=""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6" name="Text Box 93">
          <a:extLst>
            <a:ext uri="{FF2B5EF4-FFF2-40B4-BE49-F238E27FC236}">
              <a16:creationId xmlns=""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7" name="Text Box 85">
          <a:extLst>
            <a:ext uri="{FF2B5EF4-FFF2-40B4-BE49-F238E27FC236}">
              <a16:creationId xmlns=""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8" name="Text Box 87">
          <a:extLst>
            <a:ext uri="{FF2B5EF4-FFF2-40B4-BE49-F238E27FC236}">
              <a16:creationId xmlns=""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79" name="Text Box 93">
          <a:extLst>
            <a:ext uri="{FF2B5EF4-FFF2-40B4-BE49-F238E27FC236}">
              <a16:creationId xmlns=""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0" name="Text Box 85">
          <a:extLst>
            <a:ext uri="{FF2B5EF4-FFF2-40B4-BE49-F238E27FC236}">
              <a16:creationId xmlns=""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1" name="Text Box 87">
          <a:extLst>
            <a:ext uri="{FF2B5EF4-FFF2-40B4-BE49-F238E27FC236}">
              <a16:creationId xmlns=""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2" name="Text Box 93">
          <a:extLst>
            <a:ext uri="{FF2B5EF4-FFF2-40B4-BE49-F238E27FC236}">
              <a16:creationId xmlns=""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3" name="Text Box 85">
          <a:extLst>
            <a:ext uri="{FF2B5EF4-FFF2-40B4-BE49-F238E27FC236}">
              <a16:creationId xmlns=""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4" name="Text Box 87">
          <a:extLst>
            <a:ext uri="{FF2B5EF4-FFF2-40B4-BE49-F238E27FC236}">
              <a16:creationId xmlns=""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5" name="Text Box 93">
          <a:extLst>
            <a:ext uri="{FF2B5EF4-FFF2-40B4-BE49-F238E27FC236}">
              <a16:creationId xmlns=""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6" name="Text Box 85">
          <a:extLst>
            <a:ext uri="{FF2B5EF4-FFF2-40B4-BE49-F238E27FC236}">
              <a16:creationId xmlns=""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7" name="Text Box 87">
          <a:extLst>
            <a:ext uri="{FF2B5EF4-FFF2-40B4-BE49-F238E27FC236}">
              <a16:creationId xmlns=""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8" name="Text Box 93">
          <a:extLst>
            <a:ext uri="{FF2B5EF4-FFF2-40B4-BE49-F238E27FC236}">
              <a16:creationId xmlns=""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89" name="Text Box 85">
          <a:extLst>
            <a:ext uri="{FF2B5EF4-FFF2-40B4-BE49-F238E27FC236}">
              <a16:creationId xmlns=""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0" name="Text Box 87">
          <a:extLst>
            <a:ext uri="{FF2B5EF4-FFF2-40B4-BE49-F238E27FC236}">
              <a16:creationId xmlns=""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1" name="Text Box 93">
          <a:extLst>
            <a:ext uri="{FF2B5EF4-FFF2-40B4-BE49-F238E27FC236}">
              <a16:creationId xmlns=""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2" name="Text Box 85">
          <a:extLst>
            <a:ext uri="{FF2B5EF4-FFF2-40B4-BE49-F238E27FC236}">
              <a16:creationId xmlns=""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3" name="Text Box 87">
          <a:extLst>
            <a:ext uri="{FF2B5EF4-FFF2-40B4-BE49-F238E27FC236}">
              <a16:creationId xmlns=""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4" name="Text Box 93">
          <a:extLst>
            <a:ext uri="{FF2B5EF4-FFF2-40B4-BE49-F238E27FC236}">
              <a16:creationId xmlns=""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5" name="Text Box 85">
          <a:extLst>
            <a:ext uri="{FF2B5EF4-FFF2-40B4-BE49-F238E27FC236}">
              <a16:creationId xmlns=""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6" name="Text Box 87">
          <a:extLst>
            <a:ext uri="{FF2B5EF4-FFF2-40B4-BE49-F238E27FC236}">
              <a16:creationId xmlns=""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7" name="Text Box 93">
          <a:extLst>
            <a:ext uri="{FF2B5EF4-FFF2-40B4-BE49-F238E27FC236}">
              <a16:creationId xmlns=""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8" name="Text Box 85">
          <a:extLst>
            <a:ext uri="{FF2B5EF4-FFF2-40B4-BE49-F238E27FC236}">
              <a16:creationId xmlns=""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799" name="Text Box 87">
          <a:extLst>
            <a:ext uri="{FF2B5EF4-FFF2-40B4-BE49-F238E27FC236}">
              <a16:creationId xmlns=""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0" name="Text Box 93">
          <a:extLst>
            <a:ext uri="{FF2B5EF4-FFF2-40B4-BE49-F238E27FC236}">
              <a16:creationId xmlns=""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1" name="Text Box 85">
          <a:extLst>
            <a:ext uri="{FF2B5EF4-FFF2-40B4-BE49-F238E27FC236}">
              <a16:creationId xmlns=""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2" name="Text Box 87">
          <a:extLst>
            <a:ext uri="{FF2B5EF4-FFF2-40B4-BE49-F238E27FC236}">
              <a16:creationId xmlns=""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3" name="Text Box 93">
          <a:extLst>
            <a:ext uri="{FF2B5EF4-FFF2-40B4-BE49-F238E27FC236}">
              <a16:creationId xmlns=""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4" name="Text Box 85">
          <a:extLst>
            <a:ext uri="{FF2B5EF4-FFF2-40B4-BE49-F238E27FC236}">
              <a16:creationId xmlns=""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5" name="Text Box 87">
          <a:extLst>
            <a:ext uri="{FF2B5EF4-FFF2-40B4-BE49-F238E27FC236}">
              <a16:creationId xmlns=""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6" name="Text Box 93">
          <a:extLst>
            <a:ext uri="{FF2B5EF4-FFF2-40B4-BE49-F238E27FC236}">
              <a16:creationId xmlns=""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7" name="Text Box 85">
          <a:extLst>
            <a:ext uri="{FF2B5EF4-FFF2-40B4-BE49-F238E27FC236}">
              <a16:creationId xmlns=""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8" name="Text Box 87">
          <a:extLst>
            <a:ext uri="{FF2B5EF4-FFF2-40B4-BE49-F238E27FC236}">
              <a16:creationId xmlns=""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09" name="Text Box 93">
          <a:extLst>
            <a:ext uri="{FF2B5EF4-FFF2-40B4-BE49-F238E27FC236}">
              <a16:creationId xmlns=""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0" name="Text Box 85">
          <a:extLst>
            <a:ext uri="{FF2B5EF4-FFF2-40B4-BE49-F238E27FC236}">
              <a16:creationId xmlns=""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1" name="Text Box 87">
          <a:extLst>
            <a:ext uri="{FF2B5EF4-FFF2-40B4-BE49-F238E27FC236}">
              <a16:creationId xmlns=""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2" name="Text Box 93">
          <a:extLst>
            <a:ext uri="{FF2B5EF4-FFF2-40B4-BE49-F238E27FC236}">
              <a16:creationId xmlns=""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3" name="Text Box 85">
          <a:extLst>
            <a:ext uri="{FF2B5EF4-FFF2-40B4-BE49-F238E27FC236}">
              <a16:creationId xmlns=""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4" name="Text Box 87">
          <a:extLst>
            <a:ext uri="{FF2B5EF4-FFF2-40B4-BE49-F238E27FC236}">
              <a16:creationId xmlns=""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5" name="Text Box 93">
          <a:extLst>
            <a:ext uri="{FF2B5EF4-FFF2-40B4-BE49-F238E27FC236}">
              <a16:creationId xmlns=""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6" name="Text Box 85">
          <a:extLst>
            <a:ext uri="{FF2B5EF4-FFF2-40B4-BE49-F238E27FC236}">
              <a16:creationId xmlns=""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7" name="Text Box 87">
          <a:extLst>
            <a:ext uri="{FF2B5EF4-FFF2-40B4-BE49-F238E27FC236}">
              <a16:creationId xmlns=""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8" name="Text Box 93">
          <a:extLst>
            <a:ext uri="{FF2B5EF4-FFF2-40B4-BE49-F238E27FC236}">
              <a16:creationId xmlns=""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19" name="Text Box 85">
          <a:extLst>
            <a:ext uri="{FF2B5EF4-FFF2-40B4-BE49-F238E27FC236}">
              <a16:creationId xmlns=""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0" name="Text Box 87">
          <a:extLst>
            <a:ext uri="{FF2B5EF4-FFF2-40B4-BE49-F238E27FC236}">
              <a16:creationId xmlns=""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1" name="Text Box 93">
          <a:extLst>
            <a:ext uri="{FF2B5EF4-FFF2-40B4-BE49-F238E27FC236}">
              <a16:creationId xmlns=""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2" name="Text Box 85">
          <a:extLst>
            <a:ext uri="{FF2B5EF4-FFF2-40B4-BE49-F238E27FC236}">
              <a16:creationId xmlns=""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3" name="Text Box 87">
          <a:extLst>
            <a:ext uri="{FF2B5EF4-FFF2-40B4-BE49-F238E27FC236}">
              <a16:creationId xmlns=""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4" name="Text Box 93">
          <a:extLst>
            <a:ext uri="{FF2B5EF4-FFF2-40B4-BE49-F238E27FC236}">
              <a16:creationId xmlns=""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5" name="Text Box 85">
          <a:extLst>
            <a:ext uri="{FF2B5EF4-FFF2-40B4-BE49-F238E27FC236}">
              <a16:creationId xmlns=""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6" name="Text Box 87">
          <a:extLst>
            <a:ext uri="{FF2B5EF4-FFF2-40B4-BE49-F238E27FC236}">
              <a16:creationId xmlns=""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7" name="Text Box 93">
          <a:extLst>
            <a:ext uri="{FF2B5EF4-FFF2-40B4-BE49-F238E27FC236}">
              <a16:creationId xmlns=""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8" name="Text Box 85">
          <a:extLst>
            <a:ext uri="{FF2B5EF4-FFF2-40B4-BE49-F238E27FC236}">
              <a16:creationId xmlns=""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29" name="Text Box 87">
          <a:extLst>
            <a:ext uri="{FF2B5EF4-FFF2-40B4-BE49-F238E27FC236}">
              <a16:creationId xmlns=""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0" name="Text Box 93">
          <a:extLst>
            <a:ext uri="{FF2B5EF4-FFF2-40B4-BE49-F238E27FC236}">
              <a16:creationId xmlns=""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1" name="Text Box 85">
          <a:extLst>
            <a:ext uri="{FF2B5EF4-FFF2-40B4-BE49-F238E27FC236}">
              <a16:creationId xmlns=""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2" name="Text Box 87">
          <a:extLst>
            <a:ext uri="{FF2B5EF4-FFF2-40B4-BE49-F238E27FC236}">
              <a16:creationId xmlns=""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3" name="Text Box 93">
          <a:extLst>
            <a:ext uri="{FF2B5EF4-FFF2-40B4-BE49-F238E27FC236}">
              <a16:creationId xmlns=""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4" name="Text Box 85">
          <a:extLst>
            <a:ext uri="{FF2B5EF4-FFF2-40B4-BE49-F238E27FC236}">
              <a16:creationId xmlns=""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5" name="Text Box 87">
          <a:extLst>
            <a:ext uri="{FF2B5EF4-FFF2-40B4-BE49-F238E27FC236}">
              <a16:creationId xmlns=""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6" name="Text Box 93">
          <a:extLst>
            <a:ext uri="{FF2B5EF4-FFF2-40B4-BE49-F238E27FC236}">
              <a16:creationId xmlns=""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7" name="Text Box 85">
          <a:extLst>
            <a:ext uri="{FF2B5EF4-FFF2-40B4-BE49-F238E27FC236}">
              <a16:creationId xmlns=""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8" name="Text Box 87">
          <a:extLst>
            <a:ext uri="{FF2B5EF4-FFF2-40B4-BE49-F238E27FC236}">
              <a16:creationId xmlns=""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39" name="Text Box 93">
          <a:extLst>
            <a:ext uri="{FF2B5EF4-FFF2-40B4-BE49-F238E27FC236}">
              <a16:creationId xmlns=""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0" name="Text Box 85">
          <a:extLst>
            <a:ext uri="{FF2B5EF4-FFF2-40B4-BE49-F238E27FC236}">
              <a16:creationId xmlns=""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1" name="Text Box 87">
          <a:extLst>
            <a:ext uri="{FF2B5EF4-FFF2-40B4-BE49-F238E27FC236}">
              <a16:creationId xmlns=""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2" name="Text Box 93">
          <a:extLst>
            <a:ext uri="{FF2B5EF4-FFF2-40B4-BE49-F238E27FC236}">
              <a16:creationId xmlns=""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3" name="Text Box 85">
          <a:extLst>
            <a:ext uri="{FF2B5EF4-FFF2-40B4-BE49-F238E27FC236}">
              <a16:creationId xmlns=""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4" name="Text Box 87">
          <a:extLst>
            <a:ext uri="{FF2B5EF4-FFF2-40B4-BE49-F238E27FC236}">
              <a16:creationId xmlns=""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5" name="Text Box 93">
          <a:extLst>
            <a:ext uri="{FF2B5EF4-FFF2-40B4-BE49-F238E27FC236}">
              <a16:creationId xmlns=""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6" name="Text Box 85">
          <a:extLst>
            <a:ext uri="{FF2B5EF4-FFF2-40B4-BE49-F238E27FC236}">
              <a16:creationId xmlns=""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7" name="Text Box 87">
          <a:extLst>
            <a:ext uri="{FF2B5EF4-FFF2-40B4-BE49-F238E27FC236}">
              <a16:creationId xmlns=""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8" name="Text Box 93">
          <a:extLst>
            <a:ext uri="{FF2B5EF4-FFF2-40B4-BE49-F238E27FC236}">
              <a16:creationId xmlns=""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49" name="Text Box 85">
          <a:extLst>
            <a:ext uri="{FF2B5EF4-FFF2-40B4-BE49-F238E27FC236}">
              <a16:creationId xmlns=""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0" name="Text Box 87">
          <a:extLst>
            <a:ext uri="{FF2B5EF4-FFF2-40B4-BE49-F238E27FC236}">
              <a16:creationId xmlns=""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1" name="Text Box 93">
          <a:extLst>
            <a:ext uri="{FF2B5EF4-FFF2-40B4-BE49-F238E27FC236}">
              <a16:creationId xmlns=""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2" name="Text Box 85">
          <a:extLst>
            <a:ext uri="{FF2B5EF4-FFF2-40B4-BE49-F238E27FC236}">
              <a16:creationId xmlns=""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3" name="Text Box 87">
          <a:extLst>
            <a:ext uri="{FF2B5EF4-FFF2-40B4-BE49-F238E27FC236}">
              <a16:creationId xmlns=""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4" name="Text Box 93">
          <a:extLst>
            <a:ext uri="{FF2B5EF4-FFF2-40B4-BE49-F238E27FC236}">
              <a16:creationId xmlns=""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5" name="Text Box 85">
          <a:extLst>
            <a:ext uri="{FF2B5EF4-FFF2-40B4-BE49-F238E27FC236}">
              <a16:creationId xmlns=""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6" name="Text Box 87">
          <a:extLst>
            <a:ext uri="{FF2B5EF4-FFF2-40B4-BE49-F238E27FC236}">
              <a16:creationId xmlns=""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7" name="Text Box 93">
          <a:extLst>
            <a:ext uri="{FF2B5EF4-FFF2-40B4-BE49-F238E27FC236}">
              <a16:creationId xmlns=""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8" name="Text Box 85">
          <a:extLst>
            <a:ext uri="{FF2B5EF4-FFF2-40B4-BE49-F238E27FC236}">
              <a16:creationId xmlns=""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59" name="Text Box 87">
          <a:extLst>
            <a:ext uri="{FF2B5EF4-FFF2-40B4-BE49-F238E27FC236}">
              <a16:creationId xmlns=""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0" name="Text Box 93">
          <a:extLst>
            <a:ext uri="{FF2B5EF4-FFF2-40B4-BE49-F238E27FC236}">
              <a16:creationId xmlns=""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1" name="Text Box 85">
          <a:extLst>
            <a:ext uri="{FF2B5EF4-FFF2-40B4-BE49-F238E27FC236}">
              <a16:creationId xmlns=""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2" name="Text Box 87">
          <a:extLst>
            <a:ext uri="{FF2B5EF4-FFF2-40B4-BE49-F238E27FC236}">
              <a16:creationId xmlns=""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3" name="Text Box 93">
          <a:extLst>
            <a:ext uri="{FF2B5EF4-FFF2-40B4-BE49-F238E27FC236}">
              <a16:creationId xmlns=""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4" name="Text Box 85">
          <a:extLst>
            <a:ext uri="{FF2B5EF4-FFF2-40B4-BE49-F238E27FC236}">
              <a16:creationId xmlns=""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5" name="Text Box 87">
          <a:extLst>
            <a:ext uri="{FF2B5EF4-FFF2-40B4-BE49-F238E27FC236}">
              <a16:creationId xmlns=""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6" name="Text Box 93">
          <a:extLst>
            <a:ext uri="{FF2B5EF4-FFF2-40B4-BE49-F238E27FC236}">
              <a16:creationId xmlns=""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7" name="Text Box 85">
          <a:extLst>
            <a:ext uri="{FF2B5EF4-FFF2-40B4-BE49-F238E27FC236}">
              <a16:creationId xmlns=""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8" name="Text Box 87">
          <a:extLst>
            <a:ext uri="{FF2B5EF4-FFF2-40B4-BE49-F238E27FC236}">
              <a16:creationId xmlns=""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69" name="Text Box 93">
          <a:extLst>
            <a:ext uri="{FF2B5EF4-FFF2-40B4-BE49-F238E27FC236}">
              <a16:creationId xmlns=""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0" name="Text Box 85">
          <a:extLst>
            <a:ext uri="{FF2B5EF4-FFF2-40B4-BE49-F238E27FC236}">
              <a16:creationId xmlns=""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1" name="Text Box 87">
          <a:extLst>
            <a:ext uri="{FF2B5EF4-FFF2-40B4-BE49-F238E27FC236}">
              <a16:creationId xmlns=""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2" name="Text Box 93">
          <a:extLst>
            <a:ext uri="{FF2B5EF4-FFF2-40B4-BE49-F238E27FC236}">
              <a16:creationId xmlns=""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3" name="Text Box 85">
          <a:extLst>
            <a:ext uri="{FF2B5EF4-FFF2-40B4-BE49-F238E27FC236}">
              <a16:creationId xmlns=""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4" name="Text Box 87">
          <a:extLst>
            <a:ext uri="{FF2B5EF4-FFF2-40B4-BE49-F238E27FC236}">
              <a16:creationId xmlns=""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5" name="Text Box 93">
          <a:extLst>
            <a:ext uri="{FF2B5EF4-FFF2-40B4-BE49-F238E27FC236}">
              <a16:creationId xmlns=""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6" name="Text Box 85">
          <a:extLst>
            <a:ext uri="{FF2B5EF4-FFF2-40B4-BE49-F238E27FC236}">
              <a16:creationId xmlns=""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7" name="Text Box 87">
          <a:extLst>
            <a:ext uri="{FF2B5EF4-FFF2-40B4-BE49-F238E27FC236}">
              <a16:creationId xmlns=""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8" name="Text Box 93">
          <a:extLst>
            <a:ext uri="{FF2B5EF4-FFF2-40B4-BE49-F238E27FC236}">
              <a16:creationId xmlns=""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79" name="Text Box 85">
          <a:extLst>
            <a:ext uri="{FF2B5EF4-FFF2-40B4-BE49-F238E27FC236}">
              <a16:creationId xmlns=""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0" name="Text Box 87">
          <a:extLst>
            <a:ext uri="{FF2B5EF4-FFF2-40B4-BE49-F238E27FC236}">
              <a16:creationId xmlns=""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1" name="Text Box 93">
          <a:extLst>
            <a:ext uri="{FF2B5EF4-FFF2-40B4-BE49-F238E27FC236}">
              <a16:creationId xmlns=""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2" name="Text Box 85">
          <a:extLst>
            <a:ext uri="{FF2B5EF4-FFF2-40B4-BE49-F238E27FC236}">
              <a16:creationId xmlns=""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3" name="Text Box 87">
          <a:extLst>
            <a:ext uri="{FF2B5EF4-FFF2-40B4-BE49-F238E27FC236}">
              <a16:creationId xmlns=""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4" name="Text Box 93">
          <a:extLst>
            <a:ext uri="{FF2B5EF4-FFF2-40B4-BE49-F238E27FC236}">
              <a16:creationId xmlns=""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5" name="Text Box 85">
          <a:extLst>
            <a:ext uri="{FF2B5EF4-FFF2-40B4-BE49-F238E27FC236}">
              <a16:creationId xmlns=""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6" name="Text Box 87">
          <a:extLst>
            <a:ext uri="{FF2B5EF4-FFF2-40B4-BE49-F238E27FC236}">
              <a16:creationId xmlns=""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7" name="Text Box 93">
          <a:extLst>
            <a:ext uri="{FF2B5EF4-FFF2-40B4-BE49-F238E27FC236}">
              <a16:creationId xmlns=""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8" name="Text Box 85">
          <a:extLst>
            <a:ext uri="{FF2B5EF4-FFF2-40B4-BE49-F238E27FC236}">
              <a16:creationId xmlns=""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89" name="Text Box 87">
          <a:extLst>
            <a:ext uri="{FF2B5EF4-FFF2-40B4-BE49-F238E27FC236}">
              <a16:creationId xmlns=""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0" name="Text Box 93">
          <a:extLst>
            <a:ext uri="{FF2B5EF4-FFF2-40B4-BE49-F238E27FC236}">
              <a16:creationId xmlns=""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1" name="Text Box 85">
          <a:extLst>
            <a:ext uri="{FF2B5EF4-FFF2-40B4-BE49-F238E27FC236}">
              <a16:creationId xmlns=""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2" name="Text Box 87">
          <a:extLst>
            <a:ext uri="{FF2B5EF4-FFF2-40B4-BE49-F238E27FC236}">
              <a16:creationId xmlns=""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3" name="Text Box 93">
          <a:extLst>
            <a:ext uri="{FF2B5EF4-FFF2-40B4-BE49-F238E27FC236}">
              <a16:creationId xmlns=""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4" name="Text Box 85">
          <a:extLst>
            <a:ext uri="{FF2B5EF4-FFF2-40B4-BE49-F238E27FC236}">
              <a16:creationId xmlns=""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5" name="Text Box 87">
          <a:extLst>
            <a:ext uri="{FF2B5EF4-FFF2-40B4-BE49-F238E27FC236}">
              <a16:creationId xmlns=""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6" name="Text Box 93">
          <a:extLst>
            <a:ext uri="{FF2B5EF4-FFF2-40B4-BE49-F238E27FC236}">
              <a16:creationId xmlns=""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7" name="Text Box 85">
          <a:extLst>
            <a:ext uri="{FF2B5EF4-FFF2-40B4-BE49-F238E27FC236}">
              <a16:creationId xmlns=""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8" name="Text Box 87">
          <a:extLst>
            <a:ext uri="{FF2B5EF4-FFF2-40B4-BE49-F238E27FC236}">
              <a16:creationId xmlns=""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899" name="Text Box 93">
          <a:extLst>
            <a:ext uri="{FF2B5EF4-FFF2-40B4-BE49-F238E27FC236}">
              <a16:creationId xmlns=""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0" name="Text Box 85">
          <a:extLst>
            <a:ext uri="{FF2B5EF4-FFF2-40B4-BE49-F238E27FC236}">
              <a16:creationId xmlns=""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1" name="Text Box 87">
          <a:extLst>
            <a:ext uri="{FF2B5EF4-FFF2-40B4-BE49-F238E27FC236}">
              <a16:creationId xmlns=""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2" name="Text Box 93">
          <a:extLst>
            <a:ext uri="{FF2B5EF4-FFF2-40B4-BE49-F238E27FC236}">
              <a16:creationId xmlns=""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3" name="Text Box 85">
          <a:extLst>
            <a:ext uri="{FF2B5EF4-FFF2-40B4-BE49-F238E27FC236}">
              <a16:creationId xmlns=""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4" name="Text Box 87">
          <a:extLst>
            <a:ext uri="{FF2B5EF4-FFF2-40B4-BE49-F238E27FC236}">
              <a16:creationId xmlns=""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5" name="Text Box 93">
          <a:extLst>
            <a:ext uri="{FF2B5EF4-FFF2-40B4-BE49-F238E27FC236}">
              <a16:creationId xmlns=""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6" name="Text Box 85">
          <a:extLst>
            <a:ext uri="{FF2B5EF4-FFF2-40B4-BE49-F238E27FC236}">
              <a16:creationId xmlns=""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7" name="Text Box 87">
          <a:extLst>
            <a:ext uri="{FF2B5EF4-FFF2-40B4-BE49-F238E27FC236}">
              <a16:creationId xmlns=""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8" name="Text Box 93">
          <a:extLst>
            <a:ext uri="{FF2B5EF4-FFF2-40B4-BE49-F238E27FC236}">
              <a16:creationId xmlns=""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09" name="Text Box 85">
          <a:extLst>
            <a:ext uri="{FF2B5EF4-FFF2-40B4-BE49-F238E27FC236}">
              <a16:creationId xmlns=""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0" name="Text Box 87">
          <a:extLst>
            <a:ext uri="{FF2B5EF4-FFF2-40B4-BE49-F238E27FC236}">
              <a16:creationId xmlns=""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1" name="Text Box 93">
          <a:extLst>
            <a:ext uri="{FF2B5EF4-FFF2-40B4-BE49-F238E27FC236}">
              <a16:creationId xmlns=""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2" name="Text Box 85">
          <a:extLst>
            <a:ext uri="{FF2B5EF4-FFF2-40B4-BE49-F238E27FC236}">
              <a16:creationId xmlns=""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3" name="Text Box 87">
          <a:extLst>
            <a:ext uri="{FF2B5EF4-FFF2-40B4-BE49-F238E27FC236}">
              <a16:creationId xmlns=""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4" name="Text Box 93">
          <a:extLst>
            <a:ext uri="{FF2B5EF4-FFF2-40B4-BE49-F238E27FC236}">
              <a16:creationId xmlns=""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5" name="Text Box 85">
          <a:extLst>
            <a:ext uri="{FF2B5EF4-FFF2-40B4-BE49-F238E27FC236}">
              <a16:creationId xmlns=""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6" name="Text Box 87">
          <a:extLst>
            <a:ext uri="{FF2B5EF4-FFF2-40B4-BE49-F238E27FC236}">
              <a16:creationId xmlns=""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7" name="Text Box 93">
          <a:extLst>
            <a:ext uri="{FF2B5EF4-FFF2-40B4-BE49-F238E27FC236}">
              <a16:creationId xmlns=""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8" name="Text Box 85">
          <a:extLst>
            <a:ext uri="{FF2B5EF4-FFF2-40B4-BE49-F238E27FC236}">
              <a16:creationId xmlns=""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19" name="Text Box 87">
          <a:extLst>
            <a:ext uri="{FF2B5EF4-FFF2-40B4-BE49-F238E27FC236}">
              <a16:creationId xmlns=""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0" name="Text Box 93">
          <a:extLst>
            <a:ext uri="{FF2B5EF4-FFF2-40B4-BE49-F238E27FC236}">
              <a16:creationId xmlns=""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1" name="Text Box 85">
          <a:extLst>
            <a:ext uri="{FF2B5EF4-FFF2-40B4-BE49-F238E27FC236}">
              <a16:creationId xmlns=""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2" name="Text Box 87">
          <a:extLst>
            <a:ext uri="{FF2B5EF4-FFF2-40B4-BE49-F238E27FC236}">
              <a16:creationId xmlns=""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3" name="Text Box 93">
          <a:extLst>
            <a:ext uri="{FF2B5EF4-FFF2-40B4-BE49-F238E27FC236}">
              <a16:creationId xmlns=""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4" name="Text Box 85">
          <a:extLst>
            <a:ext uri="{FF2B5EF4-FFF2-40B4-BE49-F238E27FC236}">
              <a16:creationId xmlns=""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5" name="Text Box 87">
          <a:extLst>
            <a:ext uri="{FF2B5EF4-FFF2-40B4-BE49-F238E27FC236}">
              <a16:creationId xmlns=""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6" name="Text Box 93">
          <a:extLst>
            <a:ext uri="{FF2B5EF4-FFF2-40B4-BE49-F238E27FC236}">
              <a16:creationId xmlns=""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7" name="Text Box 85">
          <a:extLst>
            <a:ext uri="{FF2B5EF4-FFF2-40B4-BE49-F238E27FC236}">
              <a16:creationId xmlns=""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8" name="Text Box 87">
          <a:extLst>
            <a:ext uri="{FF2B5EF4-FFF2-40B4-BE49-F238E27FC236}">
              <a16:creationId xmlns=""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29" name="Text Box 93">
          <a:extLst>
            <a:ext uri="{FF2B5EF4-FFF2-40B4-BE49-F238E27FC236}">
              <a16:creationId xmlns=""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0" name="Text Box 85">
          <a:extLst>
            <a:ext uri="{FF2B5EF4-FFF2-40B4-BE49-F238E27FC236}">
              <a16:creationId xmlns=""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1" name="Text Box 87">
          <a:extLst>
            <a:ext uri="{FF2B5EF4-FFF2-40B4-BE49-F238E27FC236}">
              <a16:creationId xmlns=""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2" name="Text Box 93">
          <a:extLst>
            <a:ext uri="{FF2B5EF4-FFF2-40B4-BE49-F238E27FC236}">
              <a16:creationId xmlns=""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3" name="Text Box 85">
          <a:extLst>
            <a:ext uri="{FF2B5EF4-FFF2-40B4-BE49-F238E27FC236}">
              <a16:creationId xmlns=""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4" name="Text Box 87">
          <a:extLst>
            <a:ext uri="{FF2B5EF4-FFF2-40B4-BE49-F238E27FC236}">
              <a16:creationId xmlns=""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5" name="Text Box 93">
          <a:extLst>
            <a:ext uri="{FF2B5EF4-FFF2-40B4-BE49-F238E27FC236}">
              <a16:creationId xmlns=""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6" name="Text Box 85">
          <a:extLst>
            <a:ext uri="{FF2B5EF4-FFF2-40B4-BE49-F238E27FC236}">
              <a16:creationId xmlns=""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7" name="Text Box 87">
          <a:extLst>
            <a:ext uri="{FF2B5EF4-FFF2-40B4-BE49-F238E27FC236}">
              <a16:creationId xmlns=""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8" name="Text Box 93">
          <a:extLst>
            <a:ext uri="{FF2B5EF4-FFF2-40B4-BE49-F238E27FC236}">
              <a16:creationId xmlns=""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39" name="Text Box 85">
          <a:extLst>
            <a:ext uri="{FF2B5EF4-FFF2-40B4-BE49-F238E27FC236}">
              <a16:creationId xmlns=""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0" name="Text Box 87">
          <a:extLst>
            <a:ext uri="{FF2B5EF4-FFF2-40B4-BE49-F238E27FC236}">
              <a16:creationId xmlns=""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1" name="Text Box 93">
          <a:extLst>
            <a:ext uri="{FF2B5EF4-FFF2-40B4-BE49-F238E27FC236}">
              <a16:creationId xmlns=""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2" name="Text Box 85">
          <a:extLst>
            <a:ext uri="{FF2B5EF4-FFF2-40B4-BE49-F238E27FC236}">
              <a16:creationId xmlns=""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3" name="Text Box 87">
          <a:extLst>
            <a:ext uri="{FF2B5EF4-FFF2-40B4-BE49-F238E27FC236}">
              <a16:creationId xmlns=""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4" name="Text Box 93">
          <a:extLst>
            <a:ext uri="{FF2B5EF4-FFF2-40B4-BE49-F238E27FC236}">
              <a16:creationId xmlns=""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5" name="Text Box 85">
          <a:extLst>
            <a:ext uri="{FF2B5EF4-FFF2-40B4-BE49-F238E27FC236}">
              <a16:creationId xmlns=""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6" name="Text Box 87">
          <a:extLst>
            <a:ext uri="{FF2B5EF4-FFF2-40B4-BE49-F238E27FC236}">
              <a16:creationId xmlns=""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7" name="Text Box 93">
          <a:extLst>
            <a:ext uri="{FF2B5EF4-FFF2-40B4-BE49-F238E27FC236}">
              <a16:creationId xmlns=""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8" name="Text Box 85">
          <a:extLst>
            <a:ext uri="{FF2B5EF4-FFF2-40B4-BE49-F238E27FC236}">
              <a16:creationId xmlns=""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49" name="Text Box 87">
          <a:extLst>
            <a:ext uri="{FF2B5EF4-FFF2-40B4-BE49-F238E27FC236}">
              <a16:creationId xmlns=""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0" name="Text Box 93">
          <a:extLst>
            <a:ext uri="{FF2B5EF4-FFF2-40B4-BE49-F238E27FC236}">
              <a16:creationId xmlns=""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1" name="Text Box 85">
          <a:extLst>
            <a:ext uri="{FF2B5EF4-FFF2-40B4-BE49-F238E27FC236}">
              <a16:creationId xmlns=""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2" name="Text Box 87">
          <a:extLst>
            <a:ext uri="{FF2B5EF4-FFF2-40B4-BE49-F238E27FC236}">
              <a16:creationId xmlns=""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3" name="Text Box 93">
          <a:extLst>
            <a:ext uri="{FF2B5EF4-FFF2-40B4-BE49-F238E27FC236}">
              <a16:creationId xmlns=""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4" name="Text Box 85">
          <a:extLst>
            <a:ext uri="{FF2B5EF4-FFF2-40B4-BE49-F238E27FC236}">
              <a16:creationId xmlns=""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5" name="Text Box 87">
          <a:extLst>
            <a:ext uri="{FF2B5EF4-FFF2-40B4-BE49-F238E27FC236}">
              <a16:creationId xmlns=""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6" name="Text Box 93">
          <a:extLst>
            <a:ext uri="{FF2B5EF4-FFF2-40B4-BE49-F238E27FC236}">
              <a16:creationId xmlns=""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7" name="Text Box 85">
          <a:extLst>
            <a:ext uri="{FF2B5EF4-FFF2-40B4-BE49-F238E27FC236}">
              <a16:creationId xmlns=""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8" name="Text Box 87">
          <a:extLst>
            <a:ext uri="{FF2B5EF4-FFF2-40B4-BE49-F238E27FC236}">
              <a16:creationId xmlns=""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59" name="Text Box 93">
          <a:extLst>
            <a:ext uri="{FF2B5EF4-FFF2-40B4-BE49-F238E27FC236}">
              <a16:creationId xmlns=""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0" name="Text Box 85">
          <a:extLst>
            <a:ext uri="{FF2B5EF4-FFF2-40B4-BE49-F238E27FC236}">
              <a16:creationId xmlns=""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1" name="Text Box 87">
          <a:extLst>
            <a:ext uri="{FF2B5EF4-FFF2-40B4-BE49-F238E27FC236}">
              <a16:creationId xmlns=""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2" name="Text Box 93">
          <a:extLst>
            <a:ext uri="{FF2B5EF4-FFF2-40B4-BE49-F238E27FC236}">
              <a16:creationId xmlns=""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3" name="Text Box 85">
          <a:extLst>
            <a:ext uri="{FF2B5EF4-FFF2-40B4-BE49-F238E27FC236}">
              <a16:creationId xmlns=""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4" name="Text Box 87">
          <a:extLst>
            <a:ext uri="{FF2B5EF4-FFF2-40B4-BE49-F238E27FC236}">
              <a16:creationId xmlns=""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5" name="Text Box 93">
          <a:extLst>
            <a:ext uri="{FF2B5EF4-FFF2-40B4-BE49-F238E27FC236}">
              <a16:creationId xmlns=""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6" name="Text Box 85">
          <a:extLst>
            <a:ext uri="{FF2B5EF4-FFF2-40B4-BE49-F238E27FC236}">
              <a16:creationId xmlns=""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7" name="Text Box 87">
          <a:extLst>
            <a:ext uri="{FF2B5EF4-FFF2-40B4-BE49-F238E27FC236}">
              <a16:creationId xmlns=""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8" name="Text Box 93">
          <a:extLst>
            <a:ext uri="{FF2B5EF4-FFF2-40B4-BE49-F238E27FC236}">
              <a16:creationId xmlns=""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69" name="Text Box 85">
          <a:extLst>
            <a:ext uri="{FF2B5EF4-FFF2-40B4-BE49-F238E27FC236}">
              <a16:creationId xmlns=""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0" name="Text Box 87">
          <a:extLst>
            <a:ext uri="{FF2B5EF4-FFF2-40B4-BE49-F238E27FC236}">
              <a16:creationId xmlns=""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1" name="Text Box 93">
          <a:extLst>
            <a:ext uri="{FF2B5EF4-FFF2-40B4-BE49-F238E27FC236}">
              <a16:creationId xmlns=""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2" name="Text Box 85">
          <a:extLst>
            <a:ext uri="{FF2B5EF4-FFF2-40B4-BE49-F238E27FC236}">
              <a16:creationId xmlns=""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3" name="Text Box 87">
          <a:extLst>
            <a:ext uri="{FF2B5EF4-FFF2-40B4-BE49-F238E27FC236}">
              <a16:creationId xmlns=""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4" name="Text Box 93">
          <a:extLst>
            <a:ext uri="{FF2B5EF4-FFF2-40B4-BE49-F238E27FC236}">
              <a16:creationId xmlns=""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5" name="Text Box 85">
          <a:extLst>
            <a:ext uri="{FF2B5EF4-FFF2-40B4-BE49-F238E27FC236}">
              <a16:creationId xmlns=""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6" name="Text Box 87">
          <a:extLst>
            <a:ext uri="{FF2B5EF4-FFF2-40B4-BE49-F238E27FC236}">
              <a16:creationId xmlns=""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7" name="Text Box 93">
          <a:extLst>
            <a:ext uri="{FF2B5EF4-FFF2-40B4-BE49-F238E27FC236}">
              <a16:creationId xmlns=""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8" name="Text Box 85">
          <a:extLst>
            <a:ext uri="{FF2B5EF4-FFF2-40B4-BE49-F238E27FC236}">
              <a16:creationId xmlns=""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79" name="Text Box 87">
          <a:extLst>
            <a:ext uri="{FF2B5EF4-FFF2-40B4-BE49-F238E27FC236}">
              <a16:creationId xmlns=""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0" name="Text Box 93">
          <a:extLst>
            <a:ext uri="{FF2B5EF4-FFF2-40B4-BE49-F238E27FC236}">
              <a16:creationId xmlns=""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1" name="Text Box 85">
          <a:extLst>
            <a:ext uri="{FF2B5EF4-FFF2-40B4-BE49-F238E27FC236}">
              <a16:creationId xmlns=""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2" name="Text Box 87">
          <a:extLst>
            <a:ext uri="{FF2B5EF4-FFF2-40B4-BE49-F238E27FC236}">
              <a16:creationId xmlns=""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3" name="Text Box 93">
          <a:extLst>
            <a:ext uri="{FF2B5EF4-FFF2-40B4-BE49-F238E27FC236}">
              <a16:creationId xmlns=""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4" name="Text Box 85">
          <a:extLst>
            <a:ext uri="{FF2B5EF4-FFF2-40B4-BE49-F238E27FC236}">
              <a16:creationId xmlns=""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5" name="Text Box 87">
          <a:extLst>
            <a:ext uri="{FF2B5EF4-FFF2-40B4-BE49-F238E27FC236}">
              <a16:creationId xmlns=""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6" name="Text Box 93">
          <a:extLst>
            <a:ext uri="{FF2B5EF4-FFF2-40B4-BE49-F238E27FC236}">
              <a16:creationId xmlns=""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7" name="Text Box 85">
          <a:extLst>
            <a:ext uri="{FF2B5EF4-FFF2-40B4-BE49-F238E27FC236}">
              <a16:creationId xmlns=""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8" name="Text Box 87">
          <a:extLst>
            <a:ext uri="{FF2B5EF4-FFF2-40B4-BE49-F238E27FC236}">
              <a16:creationId xmlns=""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89" name="Text Box 93">
          <a:extLst>
            <a:ext uri="{FF2B5EF4-FFF2-40B4-BE49-F238E27FC236}">
              <a16:creationId xmlns=""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0" name="Text Box 85">
          <a:extLst>
            <a:ext uri="{FF2B5EF4-FFF2-40B4-BE49-F238E27FC236}">
              <a16:creationId xmlns=""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1" name="Text Box 87">
          <a:extLst>
            <a:ext uri="{FF2B5EF4-FFF2-40B4-BE49-F238E27FC236}">
              <a16:creationId xmlns=""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2" name="Text Box 93">
          <a:extLst>
            <a:ext uri="{FF2B5EF4-FFF2-40B4-BE49-F238E27FC236}">
              <a16:creationId xmlns=""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3" name="Text Box 85">
          <a:extLst>
            <a:ext uri="{FF2B5EF4-FFF2-40B4-BE49-F238E27FC236}">
              <a16:creationId xmlns=""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4" name="Text Box 87">
          <a:extLst>
            <a:ext uri="{FF2B5EF4-FFF2-40B4-BE49-F238E27FC236}">
              <a16:creationId xmlns=""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5" name="Text Box 93">
          <a:extLst>
            <a:ext uri="{FF2B5EF4-FFF2-40B4-BE49-F238E27FC236}">
              <a16:creationId xmlns=""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6" name="Text Box 85">
          <a:extLst>
            <a:ext uri="{FF2B5EF4-FFF2-40B4-BE49-F238E27FC236}">
              <a16:creationId xmlns=""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7" name="Text Box 87">
          <a:extLst>
            <a:ext uri="{FF2B5EF4-FFF2-40B4-BE49-F238E27FC236}">
              <a16:creationId xmlns=""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8" name="Text Box 93">
          <a:extLst>
            <a:ext uri="{FF2B5EF4-FFF2-40B4-BE49-F238E27FC236}">
              <a16:creationId xmlns=""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3999" name="Text Box 85">
          <a:extLst>
            <a:ext uri="{FF2B5EF4-FFF2-40B4-BE49-F238E27FC236}">
              <a16:creationId xmlns=""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4000" name="Text Box 87">
          <a:extLst>
            <a:ext uri="{FF2B5EF4-FFF2-40B4-BE49-F238E27FC236}">
              <a16:creationId xmlns=""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4001" name="Text Box 93">
          <a:extLst>
            <a:ext uri="{FF2B5EF4-FFF2-40B4-BE49-F238E27FC236}">
              <a16:creationId xmlns=""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02" name="Text Box 18">
          <a:extLst>
            <a:ext uri="{FF2B5EF4-FFF2-40B4-BE49-F238E27FC236}">
              <a16:creationId xmlns=""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03" name="Text Box 19">
          <a:extLst>
            <a:ext uri="{FF2B5EF4-FFF2-40B4-BE49-F238E27FC236}">
              <a16:creationId xmlns=""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004" name="Text Box 20">
          <a:extLst>
            <a:ext uri="{FF2B5EF4-FFF2-40B4-BE49-F238E27FC236}">
              <a16:creationId xmlns=""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05" name="Text Box 18">
          <a:extLst>
            <a:ext uri="{FF2B5EF4-FFF2-40B4-BE49-F238E27FC236}">
              <a16:creationId xmlns=""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06" name="Text Box 19">
          <a:extLst>
            <a:ext uri="{FF2B5EF4-FFF2-40B4-BE49-F238E27FC236}">
              <a16:creationId xmlns=""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007" name="Text Box 20">
          <a:extLst>
            <a:ext uri="{FF2B5EF4-FFF2-40B4-BE49-F238E27FC236}">
              <a16:creationId xmlns=""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08" name="Text Box 54">
          <a:extLst>
            <a:ext uri="{FF2B5EF4-FFF2-40B4-BE49-F238E27FC236}">
              <a16:creationId xmlns=""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09" name="Text Box 55">
          <a:extLst>
            <a:ext uri="{FF2B5EF4-FFF2-40B4-BE49-F238E27FC236}">
              <a16:creationId xmlns=""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010" name="Text Box 56">
          <a:extLst>
            <a:ext uri="{FF2B5EF4-FFF2-40B4-BE49-F238E27FC236}">
              <a16:creationId xmlns=""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11" name="Text Box 18">
          <a:extLst>
            <a:ext uri="{FF2B5EF4-FFF2-40B4-BE49-F238E27FC236}">
              <a16:creationId xmlns=""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12" name="Text Box 19">
          <a:extLst>
            <a:ext uri="{FF2B5EF4-FFF2-40B4-BE49-F238E27FC236}">
              <a16:creationId xmlns=""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013" name="Text Box 20">
          <a:extLst>
            <a:ext uri="{FF2B5EF4-FFF2-40B4-BE49-F238E27FC236}">
              <a16:creationId xmlns=""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14" name="Text Box 18">
          <a:extLst>
            <a:ext uri="{FF2B5EF4-FFF2-40B4-BE49-F238E27FC236}">
              <a16:creationId xmlns=""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15" name="Text Box 19">
          <a:extLst>
            <a:ext uri="{FF2B5EF4-FFF2-40B4-BE49-F238E27FC236}">
              <a16:creationId xmlns=""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016" name="Text Box 20">
          <a:extLst>
            <a:ext uri="{FF2B5EF4-FFF2-40B4-BE49-F238E27FC236}">
              <a16:creationId xmlns=""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17" name="Text Box 54">
          <a:extLst>
            <a:ext uri="{FF2B5EF4-FFF2-40B4-BE49-F238E27FC236}">
              <a16:creationId xmlns=""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018" name="Text Box 55">
          <a:extLst>
            <a:ext uri="{FF2B5EF4-FFF2-40B4-BE49-F238E27FC236}">
              <a16:creationId xmlns=""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019" name="Text Box 56">
          <a:extLst>
            <a:ext uri="{FF2B5EF4-FFF2-40B4-BE49-F238E27FC236}">
              <a16:creationId xmlns=""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0" name="Text Box 18">
          <a:extLst>
            <a:ext uri="{FF2B5EF4-FFF2-40B4-BE49-F238E27FC236}">
              <a16:creationId xmlns=""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1" name="Text Box 19">
          <a:extLst>
            <a:ext uri="{FF2B5EF4-FFF2-40B4-BE49-F238E27FC236}">
              <a16:creationId xmlns=""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022" name="Text Box 20">
          <a:extLst>
            <a:ext uri="{FF2B5EF4-FFF2-40B4-BE49-F238E27FC236}">
              <a16:creationId xmlns=""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3" name="Text Box 18">
          <a:extLst>
            <a:ext uri="{FF2B5EF4-FFF2-40B4-BE49-F238E27FC236}">
              <a16:creationId xmlns=""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4" name="Text Box 19">
          <a:extLst>
            <a:ext uri="{FF2B5EF4-FFF2-40B4-BE49-F238E27FC236}">
              <a16:creationId xmlns=""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025" name="Text Box 20">
          <a:extLst>
            <a:ext uri="{FF2B5EF4-FFF2-40B4-BE49-F238E27FC236}">
              <a16:creationId xmlns=""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6" name="Text Box 54">
          <a:extLst>
            <a:ext uri="{FF2B5EF4-FFF2-40B4-BE49-F238E27FC236}">
              <a16:creationId xmlns=""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7" name="Text Box 55">
          <a:extLst>
            <a:ext uri="{FF2B5EF4-FFF2-40B4-BE49-F238E27FC236}">
              <a16:creationId xmlns=""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028" name="Text Box 56">
          <a:extLst>
            <a:ext uri="{FF2B5EF4-FFF2-40B4-BE49-F238E27FC236}">
              <a16:creationId xmlns=""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29" name="Text Box 18">
          <a:extLst>
            <a:ext uri="{FF2B5EF4-FFF2-40B4-BE49-F238E27FC236}">
              <a16:creationId xmlns=""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30" name="Text Box 19">
          <a:extLst>
            <a:ext uri="{FF2B5EF4-FFF2-40B4-BE49-F238E27FC236}">
              <a16:creationId xmlns=""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031" name="Text Box 20">
          <a:extLst>
            <a:ext uri="{FF2B5EF4-FFF2-40B4-BE49-F238E27FC236}">
              <a16:creationId xmlns=""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32" name="Text Box 18">
          <a:extLst>
            <a:ext uri="{FF2B5EF4-FFF2-40B4-BE49-F238E27FC236}">
              <a16:creationId xmlns=""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33" name="Text Box 19">
          <a:extLst>
            <a:ext uri="{FF2B5EF4-FFF2-40B4-BE49-F238E27FC236}">
              <a16:creationId xmlns=""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034" name="Text Box 20">
          <a:extLst>
            <a:ext uri="{FF2B5EF4-FFF2-40B4-BE49-F238E27FC236}">
              <a16:creationId xmlns=""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35" name="Text Box 54">
          <a:extLst>
            <a:ext uri="{FF2B5EF4-FFF2-40B4-BE49-F238E27FC236}">
              <a16:creationId xmlns=""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036" name="Text Box 55">
          <a:extLst>
            <a:ext uri="{FF2B5EF4-FFF2-40B4-BE49-F238E27FC236}">
              <a16:creationId xmlns=""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037" name="Text Box 56">
          <a:extLst>
            <a:ext uri="{FF2B5EF4-FFF2-40B4-BE49-F238E27FC236}">
              <a16:creationId xmlns=""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38" name="Text Box 1">
          <a:extLst>
            <a:ext uri="{FF2B5EF4-FFF2-40B4-BE49-F238E27FC236}">
              <a16:creationId xmlns=""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39" name="Text Box 2">
          <a:extLst>
            <a:ext uri="{FF2B5EF4-FFF2-40B4-BE49-F238E27FC236}">
              <a16:creationId xmlns=""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0" name="Text Box 3">
          <a:extLst>
            <a:ext uri="{FF2B5EF4-FFF2-40B4-BE49-F238E27FC236}">
              <a16:creationId xmlns=""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1" name="Text Box 4">
          <a:extLst>
            <a:ext uri="{FF2B5EF4-FFF2-40B4-BE49-F238E27FC236}">
              <a16:creationId xmlns=""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2" name="Text Box 5">
          <a:extLst>
            <a:ext uri="{FF2B5EF4-FFF2-40B4-BE49-F238E27FC236}">
              <a16:creationId xmlns=""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3" name="Text Box 6">
          <a:extLst>
            <a:ext uri="{FF2B5EF4-FFF2-40B4-BE49-F238E27FC236}">
              <a16:creationId xmlns=""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4" name="Text Box 1">
          <a:extLst>
            <a:ext uri="{FF2B5EF4-FFF2-40B4-BE49-F238E27FC236}">
              <a16:creationId xmlns=""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5" name="Text Box 2">
          <a:extLst>
            <a:ext uri="{FF2B5EF4-FFF2-40B4-BE49-F238E27FC236}">
              <a16:creationId xmlns=""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6" name="Text Box 3">
          <a:extLst>
            <a:ext uri="{FF2B5EF4-FFF2-40B4-BE49-F238E27FC236}">
              <a16:creationId xmlns=""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7" name="Text Box 4">
          <a:extLst>
            <a:ext uri="{FF2B5EF4-FFF2-40B4-BE49-F238E27FC236}">
              <a16:creationId xmlns=""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8" name="Text Box 5">
          <a:extLst>
            <a:ext uri="{FF2B5EF4-FFF2-40B4-BE49-F238E27FC236}">
              <a16:creationId xmlns=""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49" name="Text Box 6">
          <a:extLst>
            <a:ext uri="{FF2B5EF4-FFF2-40B4-BE49-F238E27FC236}">
              <a16:creationId xmlns=""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0" name="Text Box 1">
          <a:extLst>
            <a:ext uri="{FF2B5EF4-FFF2-40B4-BE49-F238E27FC236}">
              <a16:creationId xmlns=""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1" name="Text Box 2">
          <a:extLst>
            <a:ext uri="{FF2B5EF4-FFF2-40B4-BE49-F238E27FC236}">
              <a16:creationId xmlns=""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2" name="Text Box 3">
          <a:extLst>
            <a:ext uri="{FF2B5EF4-FFF2-40B4-BE49-F238E27FC236}">
              <a16:creationId xmlns=""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3" name="Text Box 4">
          <a:extLst>
            <a:ext uri="{FF2B5EF4-FFF2-40B4-BE49-F238E27FC236}">
              <a16:creationId xmlns=""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4" name="Text Box 5">
          <a:extLst>
            <a:ext uri="{FF2B5EF4-FFF2-40B4-BE49-F238E27FC236}">
              <a16:creationId xmlns=""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5" name="Text Box 6">
          <a:extLst>
            <a:ext uri="{FF2B5EF4-FFF2-40B4-BE49-F238E27FC236}">
              <a16:creationId xmlns=""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6" name="Text Box 1">
          <a:extLst>
            <a:ext uri="{FF2B5EF4-FFF2-40B4-BE49-F238E27FC236}">
              <a16:creationId xmlns=""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7" name="Text Box 2">
          <a:extLst>
            <a:ext uri="{FF2B5EF4-FFF2-40B4-BE49-F238E27FC236}">
              <a16:creationId xmlns=""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8" name="Text Box 3">
          <a:extLst>
            <a:ext uri="{FF2B5EF4-FFF2-40B4-BE49-F238E27FC236}">
              <a16:creationId xmlns=""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59" name="Text Box 4">
          <a:extLst>
            <a:ext uri="{FF2B5EF4-FFF2-40B4-BE49-F238E27FC236}">
              <a16:creationId xmlns=""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60" name="Text Box 5">
          <a:extLst>
            <a:ext uri="{FF2B5EF4-FFF2-40B4-BE49-F238E27FC236}">
              <a16:creationId xmlns=""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061" name="Text Box 6">
          <a:extLst>
            <a:ext uri="{FF2B5EF4-FFF2-40B4-BE49-F238E27FC236}">
              <a16:creationId xmlns=""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62" name="Text Box 8">
          <a:extLst>
            <a:ext uri="{FF2B5EF4-FFF2-40B4-BE49-F238E27FC236}">
              <a16:creationId xmlns=""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63" name="Text Box 9">
          <a:extLst>
            <a:ext uri="{FF2B5EF4-FFF2-40B4-BE49-F238E27FC236}">
              <a16:creationId xmlns=""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64" name="Text Box 11">
          <a:extLst>
            <a:ext uri="{FF2B5EF4-FFF2-40B4-BE49-F238E27FC236}">
              <a16:creationId xmlns=""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65" name="Text Box 8">
          <a:extLst>
            <a:ext uri="{FF2B5EF4-FFF2-40B4-BE49-F238E27FC236}">
              <a16:creationId xmlns=""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66" name="Text Box 9">
          <a:extLst>
            <a:ext uri="{FF2B5EF4-FFF2-40B4-BE49-F238E27FC236}">
              <a16:creationId xmlns=""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67" name="Text Box 11">
          <a:extLst>
            <a:ext uri="{FF2B5EF4-FFF2-40B4-BE49-F238E27FC236}">
              <a16:creationId xmlns=""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68" name="Text Box 8">
          <a:extLst>
            <a:ext uri="{FF2B5EF4-FFF2-40B4-BE49-F238E27FC236}">
              <a16:creationId xmlns=""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69" name="Text Box 9">
          <a:extLst>
            <a:ext uri="{FF2B5EF4-FFF2-40B4-BE49-F238E27FC236}">
              <a16:creationId xmlns=""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70" name="Text Box 11">
          <a:extLst>
            <a:ext uri="{FF2B5EF4-FFF2-40B4-BE49-F238E27FC236}">
              <a16:creationId xmlns=""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71" name="Text Box 8">
          <a:extLst>
            <a:ext uri="{FF2B5EF4-FFF2-40B4-BE49-F238E27FC236}">
              <a16:creationId xmlns=""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72" name="Text Box 9">
          <a:extLst>
            <a:ext uri="{FF2B5EF4-FFF2-40B4-BE49-F238E27FC236}">
              <a16:creationId xmlns=""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73" name="Text Box 11">
          <a:extLst>
            <a:ext uri="{FF2B5EF4-FFF2-40B4-BE49-F238E27FC236}">
              <a16:creationId xmlns=""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74" name="Text Box 8">
          <a:extLst>
            <a:ext uri="{FF2B5EF4-FFF2-40B4-BE49-F238E27FC236}">
              <a16:creationId xmlns=""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75" name="Text Box 9">
          <a:extLst>
            <a:ext uri="{FF2B5EF4-FFF2-40B4-BE49-F238E27FC236}">
              <a16:creationId xmlns=""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76" name="Text Box 11">
          <a:extLst>
            <a:ext uri="{FF2B5EF4-FFF2-40B4-BE49-F238E27FC236}">
              <a16:creationId xmlns=""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77" name="Text Box 8">
          <a:extLst>
            <a:ext uri="{FF2B5EF4-FFF2-40B4-BE49-F238E27FC236}">
              <a16:creationId xmlns=""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78" name="Text Box 9">
          <a:extLst>
            <a:ext uri="{FF2B5EF4-FFF2-40B4-BE49-F238E27FC236}">
              <a16:creationId xmlns=""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79" name="Text Box 11">
          <a:extLst>
            <a:ext uri="{FF2B5EF4-FFF2-40B4-BE49-F238E27FC236}">
              <a16:creationId xmlns=""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0" name="Text Box 8">
          <a:extLst>
            <a:ext uri="{FF2B5EF4-FFF2-40B4-BE49-F238E27FC236}">
              <a16:creationId xmlns=""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1" name="Text Box 9">
          <a:extLst>
            <a:ext uri="{FF2B5EF4-FFF2-40B4-BE49-F238E27FC236}">
              <a16:creationId xmlns=""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82" name="Text Box 11">
          <a:extLst>
            <a:ext uri="{FF2B5EF4-FFF2-40B4-BE49-F238E27FC236}">
              <a16:creationId xmlns=""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3" name="Text Box 8">
          <a:extLst>
            <a:ext uri="{FF2B5EF4-FFF2-40B4-BE49-F238E27FC236}">
              <a16:creationId xmlns=""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4" name="Text Box 9">
          <a:extLst>
            <a:ext uri="{FF2B5EF4-FFF2-40B4-BE49-F238E27FC236}">
              <a16:creationId xmlns=""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85" name="Text Box 11">
          <a:extLst>
            <a:ext uri="{FF2B5EF4-FFF2-40B4-BE49-F238E27FC236}">
              <a16:creationId xmlns=""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6" name="Text Box 8">
          <a:extLst>
            <a:ext uri="{FF2B5EF4-FFF2-40B4-BE49-F238E27FC236}">
              <a16:creationId xmlns=""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7" name="Text Box 9">
          <a:extLst>
            <a:ext uri="{FF2B5EF4-FFF2-40B4-BE49-F238E27FC236}">
              <a16:creationId xmlns=""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88" name="Text Box 11">
          <a:extLst>
            <a:ext uri="{FF2B5EF4-FFF2-40B4-BE49-F238E27FC236}">
              <a16:creationId xmlns=""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89" name="Text Box 8">
          <a:extLst>
            <a:ext uri="{FF2B5EF4-FFF2-40B4-BE49-F238E27FC236}">
              <a16:creationId xmlns=""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0" name="Text Box 9">
          <a:extLst>
            <a:ext uri="{FF2B5EF4-FFF2-40B4-BE49-F238E27FC236}">
              <a16:creationId xmlns=""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91" name="Text Box 11">
          <a:extLst>
            <a:ext uri="{FF2B5EF4-FFF2-40B4-BE49-F238E27FC236}">
              <a16:creationId xmlns=""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2" name="Text Box 8">
          <a:extLst>
            <a:ext uri="{FF2B5EF4-FFF2-40B4-BE49-F238E27FC236}">
              <a16:creationId xmlns=""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3" name="Text Box 9">
          <a:extLst>
            <a:ext uri="{FF2B5EF4-FFF2-40B4-BE49-F238E27FC236}">
              <a16:creationId xmlns=""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94" name="Text Box 11">
          <a:extLst>
            <a:ext uri="{FF2B5EF4-FFF2-40B4-BE49-F238E27FC236}">
              <a16:creationId xmlns=""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5" name="Text Box 8">
          <a:extLst>
            <a:ext uri="{FF2B5EF4-FFF2-40B4-BE49-F238E27FC236}">
              <a16:creationId xmlns=""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6" name="Text Box 9">
          <a:extLst>
            <a:ext uri="{FF2B5EF4-FFF2-40B4-BE49-F238E27FC236}">
              <a16:creationId xmlns=""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097" name="Text Box 11">
          <a:extLst>
            <a:ext uri="{FF2B5EF4-FFF2-40B4-BE49-F238E27FC236}">
              <a16:creationId xmlns=""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8" name="Text Box 8">
          <a:extLst>
            <a:ext uri="{FF2B5EF4-FFF2-40B4-BE49-F238E27FC236}">
              <a16:creationId xmlns=""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099" name="Text Box 9">
          <a:extLst>
            <a:ext uri="{FF2B5EF4-FFF2-40B4-BE49-F238E27FC236}">
              <a16:creationId xmlns=""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00" name="Text Box 11">
          <a:extLst>
            <a:ext uri="{FF2B5EF4-FFF2-40B4-BE49-F238E27FC236}">
              <a16:creationId xmlns=""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01" name="Text Box 8">
          <a:extLst>
            <a:ext uri="{FF2B5EF4-FFF2-40B4-BE49-F238E27FC236}">
              <a16:creationId xmlns=""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02" name="Text Box 9">
          <a:extLst>
            <a:ext uri="{FF2B5EF4-FFF2-40B4-BE49-F238E27FC236}">
              <a16:creationId xmlns=""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03" name="Text Box 11">
          <a:extLst>
            <a:ext uri="{FF2B5EF4-FFF2-40B4-BE49-F238E27FC236}">
              <a16:creationId xmlns=""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04" name="Text Box 8">
          <a:extLst>
            <a:ext uri="{FF2B5EF4-FFF2-40B4-BE49-F238E27FC236}">
              <a16:creationId xmlns=""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05" name="Text Box 9">
          <a:extLst>
            <a:ext uri="{FF2B5EF4-FFF2-40B4-BE49-F238E27FC236}">
              <a16:creationId xmlns=""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06" name="Text Box 11">
          <a:extLst>
            <a:ext uri="{FF2B5EF4-FFF2-40B4-BE49-F238E27FC236}">
              <a16:creationId xmlns=""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07" name="Text Box 8">
          <a:extLst>
            <a:ext uri="{FF2B5EF4-FFF2-40B4-BE49-F238E27FC236}">
              <a16:creationId xmlns=""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08" name="Text Box 9">
          <a:extLst>
            <a:ext uri="{FF2B5EF4-FFF2-40B4-BE49-F238E27FC236}">
              <a16:creationId xmlns=""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09" name="Text Box 11">
          <a:extLst>
            <a:ext uri="{FF2B5EF4-FFF2-40B4-BE49-F238E27FC236}">
              <a16:creationId xmlns=""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0" name="Text Box 8">
          <a:extLst>
            <a:ext uri="{FF2B5EF4-FFF2-40B4-BE49-F238E27FC236}">
              <a16:creationId xmlns=""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1" name="Text Box 9">
          <a:extLst>
            <a:ext uri="{FF2B5EF4-FFF2-40B4-BE49-F238E27FC236}">
              <a16:creationId xmlns=""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12" name="Text Box 11">
          <a:extLst>
            <a:ext uri="{FF2B5EF4-FFF2-40B4-BE49-F238E27FC236}">
              <a16:creationId xmlns=""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3" name="Text Box 8">
          <a:extLst>
            <a:ext uri="{FF2B5EF4-FFF2-40B4-BE49-F238E27FC236}">
              <a16:creationId xmlns=""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4" name="Text Box 9">
          <a:extLst>
            <a:ext uri="{FF2B5EF4-FFF2-40B4-BE49-F238E27FC236}">
              <a16:creationId xmlns=""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15" name="Text Box 11">
          <a:extLst>
            <a:ext uri="{FF2B5EF4-FFF2-40B4-BE49-F238E27FC236}">
              <a16:creationId xmlns=""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6" name="Text Box 8">
          <a:extLst>
            <a:ext uri="{FF2B5EF4-FFF2-40B4-BE49-F238E27FC236}">
              <a16:creationId xmlns=""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7" name="Text Box 9">
          <a:extLst>
            <a:ext uri="{FF2B5EF4-FFF2-40B4-BE49-F238E27FC236}">
              <a16:creationId xmlns=""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18" name="Text Box 11">
          <a:extLst>
            <a:ext uri="{FF2B5EF4-FFF2-40B4-BE49-F238E27FC236}">
              <a16:creationId xmlns=""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19" name="Text Box 8">
          <a:extLst>
            <a:ext uri="{FF2B5EF4-FFF2-40B4-BE49-F238E27FC236}">
              <a16:creationId xmlns=""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0" name="Text Box 9">
          <a:extLst>
            <a:ext uri="{FF2B5EF4-FFF2-40B4-BE49-F238E27FC236}">
              <a16:creationId xmlns=""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21" name="Text Box 11">
          <a:extLst>
            <a:ext uri="{FF2B5EF4-FFF2-40B4-BE49-F238E27FC236}">
              <a16:creationId xmlns=""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2" name="Text Box 8">
          <a:extLst>
            <a:ext uri="{FF2B5EF4-FFF2-40B4-BE49-F238E27FC236}">
              <a16:creationId xmlns=""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3" name="Text Box 9">
          <a:extLst>
            <a:ext uri="{FF2B5EF4-FFF2-40B4-BE49-F238E27FC236}">
              <a16:creationId xmlns=""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24" name="Text Box 11">
          <a:extLst>
            <a:ext uri="{FF2B5EF4-FFF2-40B4-BE49-F238E27FC236}">
              <a16:creationId xmlns=""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5" name="Text Box 8">
          <a:extLst>
            <a:ext uri="{FF2B5EF4-FFF2-40B4-BE49-F238E27FC236}">
              <a16:creationId xmlns=""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6" name="Text Box 9">
          <a:extLst>
            <a:ext uri="{FF2B5EF4-FFF2-40B4-BE49-F238E27FC236}">
              <a16:creationId xmlns=""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27" name="Text Box 11">
          <a:extLst>
            <a:ext uri="{FF2B5EF4-FFF2-40B4-BE49-F238E27FC236}">
              <a16:creationId xmlns=""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8" name="Text Box 8">
          <a:extLst>
            <a:ext uri="{FF2B5EF4-FFF2-40B4-BE49-F238E27FC236}">
              <a16:creationId xmlns=""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29" name="Text Box 9">
          <a:extLst>
            <a:ext uri="{FF2B5EF4-FFF2-40B4-BE49-F238E27FC236}">
              <a16:creationId xmlns=""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30" name="Text Box 11">
          <a:extLst>
            <a:ext uri="{FF2B5EF4-FFF2-40B4-BE49-F238E27FC236}">
              <a16:creationId xmlns=""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31" name="Text Box 8">
          <a:extLst>
            <a:ext uri="{FF2B5EF4-FFF2-40B4-BE49-F238E27FC236}">
              <a16:creationId xmlns=""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32" name="Text Box 9">
          <a:extLst>
            <a:ext uri="{FF2B5EF4-FFF2-40B4-BE49-F238E27FC236}">
              <a16:creationId xmlns=""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33" name="Text Box 11">
          <a:extLst>
            <a:ext uri="{FF2B5EF4-FFF2-40B4-BE49-F238E27FC236}">
              <a16:creationId xmlns=""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34" name="Text Box 8">
          <a:extLst>
            <a:ext uri="{FF2B5EF4-FFF2-40B4-BE49-F238E27FC236}">
              <a16:creationId xmlns=""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35" name="Text Box 9">
          <a:extLst>
            <a:ext uri="{FF2B5EF4-FFF2-40B4-BE49-F238E27FC236}">
              <a16:creationId xmlns=""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36" name="Text Box 11">
          <a:extLst>
            <a:ext uri="{FF2B5EF4-FFF2-40B4-BE49-F238E27FC236}">
              <a16:creationId xmlns=""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37" name="Text Box 8">
          <a:extLst>
            <a:ext uri="{FF2B5EF4-FFF2-40B4-BE49-F238E27FC236}">
              <a16:creationId xmlns=""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38" name="Text Box 9">
          <a:extLst>
            <a:ext uri="{FF2B5EF4-FFF2-40B4-BE49-F238E27FC236}">
              <a16:creationId xmlns=""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39" name="Text Box 11">
          <a:extLst>
            <a:ext uri="{FF2B5EF4-FFF2-40B4-BE49-F238E27FC236}">
              <a16:creationId xmlns=""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0" name="Text Box 8">
          <a:extLst>
            <a:ext uri="{FF2B5EF4-FFF2-40B4-BE49-F238E27FC236}">
              <a16:creationId xmlns=""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1" name="Text Box 9">
          <a:extLst>
            <a:ext uri="{FF2B5EF4-FFF2-40B4-BE49-F238E27FC236}">
              <a16:creationId xmlns=""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42" name="Text Box 11">
          <a:extLst>
            <a:ext uri="{FF2B5EF4-FFF2-40B4-BE49-F238E27FC236}">
              <a16:creationId xmlns=""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3" name="Text Box 8">
          <a:extLst>
            <a:ext uri="{FF2B5EF4-FFF2-40B4-BE49-F238E27FC236}">
              <a16:creationId xmlns=""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4" name="Text Box 9">
          <a:extLst>
            <a:ext uri="{FF2B5EF4-FFF2-40B4-BE49-F238E27FC236}">
              <a16:creationId xmlns=""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45" name="Text Box 11">
          <a:extLst>
            <a:ext uri="{FF2B5EF4-FFF2-40B4-BE49-F238E27FC236}">
              <a16:creationId xmlns=""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6" name="Text Box 8">
          <a:extLst>
            <a:ext uri="{FF2B5EF4-FFF2-40B4-BE49-F238E27FC236}">
              <a16:creationId xmlns=""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7" name="Text Box 9">
          <a:extLst>
            <a:ext uri="{FF2B5EF4-FFF2-40B4-BE49-F238E27FC236}">
              <a16:creationId xmlns=""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48" name="Text Box 11">
          <a:extLst>
            <a:ext uri="{FF2B5EF4-FFF2-40B4-BE49-F238E27FC236}">
              <a16:creationId xmlns=""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49" name="Text Box 8">
          <a:extLst>
            <a:ext uri="{FF2B5EF4-FFF2-40B4-BE49-F238E27FC236}">
              <a16:creationId xmlns=""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0" name="Text Box 9">
          <a:extLst>
            <a:ext uri="{FF2B5EF4-FFF2-40B4-BE49-F238E27FC236}">
              <a16:creationId xmlns=""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51" name="Text Box 11">
          <a:extLst>
            <a:ext uri="{FF2B5EF4-FFF2-40B4-BE49-F238E27FC236}">
              <a16:creationId xmlns=""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2" name="Text Box 8">
          <a:extLst>
            <a:ext uri="{FF2B5EF4-FFF2-40B4-BE49-F238E27FC236}">
              <a16:creationId xmlns=""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3" name="Text Box 9">
          <a:extLst>
            <a:ext uri="{FF2B5EF4-FFF2-40B4-BE49-F238E27FC236}">
              <a16:creationId xmlns=""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54" name="Text Box 11">
          <a:extLst>
            <a:ext uri="{FF2B5EF4-FFF2-40B4-BE49-F238E27FC236}">
              <a16:creationId xmlns=""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5" name="Text Box 8">
          <a:extLst>
            <a:ext uri="{FF2B5EF4-FFF2-40B4-BE49-F238E27FC236}">
              <a16:creationId xmlns=""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6" name="Text Box 9">
          <a:extLst>
            <a:ext uri="{FF2B5EF4-FFF2-40B4-BE49-F238E27FC236}">
              <a16:creationId xmlns=""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57" name="Text Box 11">
          <a:extLst>
            <a:ext uri="{FF2B5EF4-FFF2-40B4-BE49-F238E27FC236}">
              <a16:creationId xmlns=""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8" name="Text Box 8">
          <a:extLst>
            <a:ext uri="{FF2B5EF4-FFF2-40B4-BE49-F238E27FC236}">
              <a16:creationId xmlns=""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59" name="Text Box 9">
          <a:extLst>
            <a:ext uri="{FF2B5EF4-FFF2-40B4-BE49-F238E27FC236}">
              <a16:creationId xmlns=""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60" name="Text Box 11">
          <a:extLst>
            <a:ext uri="{FF2B5EF4-FFF2-40B4-BE49-F238E27FC236}">
              <a16:creationId xmlns=""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61" name="Text Box 8">
          <a:extLst>
            <a:ext uri="{FF2B5EF4-FFF2-40B4-BE49-F238E27FC236}">
              <a16:creationId xmlns=""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62" name="Text Box 9">
          <a:extLst>
            <a:ext uri="{FF2B5EF4-FFF2-40B4-BE49-F238E27FC236}">
              <a16:creationId xmlns=""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63" name="Text Box 11">
          <a:extLst>
            <a:ext uri="{FF2B5EF4-FFF2-40B4-BE49-F238E27FC236}">
              <a16:creationId xmlns=""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64" name="Text Box 8">
          <a:extLst>
            <a:ext uri="{FF2B5EF4-FFF2-40B4-BE49-F238E27FC236}">
              <a16:creationId xmlns=""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65" name="Text Box 9">
          <a:extLst>
            <a:ext uri="{FF2B5EF4-FFF2-40B4-BE49-F238E27FC236}">
              <a16:creationId xmlns=""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66" name="Text Box 11">
          <a:extLst>
            <a:ext uri="{FF2B5EF4-FFF2-40B4-BE49-F238E27FC236}">
              <a16:creationId xmlns=""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67" name="Text Box 8">
          <a:extLst>
            <a:ext uri="{FF2B5EF4-FFF2-40B4-BE49-F238E27FC236}">
              <a16:creationId xmlns=""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68" name="Text Box 9">
          <a:extLst>
            <a:ext uri="{FF2B5EF4-FFF2-40B4-BE49-F238E27FC236}">
              <a16:creationId xmlns=""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69" name="Text Box 11">
          <a:extLst>
            <a:ext uri="{FF2B5EF4-FFF2-40B4-BE49-F238E27FC236}">
              <a16:creationId xmlns=""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0" name="Text Box 8">
          <a:extLst>
            <a:ext uri="{FF2B5EF4-FFF2-40B4-BE49-F238E27FC236}">
              <a16:creationId xmlns=""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1" name="Text Box 9">
          <a:extLst>
            <a:ext uri="{FF2B5EF4-FFF2-40B4-BE49-F238E27FC236}">
              <a16:creationId xmlns=""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72" name="Text Box 11">
          <a:extLst>
            <a:ext uri="{FF2B5EF4-FFF2-40B4-BE49-F238E27FC236}">
              <a16:creationId xmlns=""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3" name="Text Box 8">
          <a:extLst>
            <a:ext uri="{FF2B5EF4-FFF2-40B4-BE49-F238E27FC236}">
              <a16:creationId xmlns=""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4" name="Text Box 9">
          <a:extLst>
            <a:ext uri="{FF2B5EF4-FFF2-40B4-BE49-F238E27FC236}">
              <a16:creationId xmlns=""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75" name="Text Box 11">
          <a:extLst>
            <a:ext uri="{FF2B5EF4-FFF2-40B4-BE49-F238E27FC236}">
              <a16:creationId xmlns=""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6" name="Text Box 8">
          <a:extLst>
            <a:ext uri="{FF2B5EF4-FFF2-40B4-BE49-F238E27FC236}">
              <a16:creationId xmlns=""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7" name="Text Box 9">
          <a:extLst>
            <a:ext uri="{FF2B5EF4-FFF2-40B4-BE49-F238E27FC236}">
              <a16:creationId xmlns=""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78" name="Text Box 11">
          <a:extLst>
            <a:ext uri="{FF2B5EF4-FFF2-40B4-BE49-F238E27FC236}">
              <a16:creationId xmlns=""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79" name="Text Box 8">
          <a:extLst>
            <a:ext uri="{FF2B5EF4-FFF2-40B4-BE49-F238E27FC236}">
              <a16:creationId xmlns=""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0" name="Text Box 9">
          <a:extLst>
            <a:ext uri="{FF2B5EF4-FFF2-40B4-BE49-F238E27FC236}">
              <a16:creationId xmlns=""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81" name="Text Box 11">
          <a:extLst>
            <a:ext uri="{FF2B5EF4-FFF2-40B4-BE49-F238E27FC236}">
              <a16:creationId xmlns=""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2" name="Text Box 8">
          <a:extLst>
            <a:ext uri="{FF2B5EF4-FFF2-40B4-BE49-F238E27FC236}">
              <a16:creationId xmlns=""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3" name="Text Box 9">
          <a:extLst>
            <a:ext uri="{FF2B5EF4-FFF2-40B4-BE49-F238E27FC236}">
              <a16:creationId xmlns=""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84" name="Text Box 11">
          <a:extLst>
            <a:ext uri="{FF2B5EF4-FFF2-40B4-BE49-F238E27FC236}">
              <a16:creationId xmlns=""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5" name="Text Box 8">
          <a:extLst>
            <a:ext uri="{FF2B5EF4-FFF2-40B4-BE49-F238E27FC236}">
              <a16:creationId xmlns=""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6" name="Text Box 9">
          <a:extLst>
            <a:ext uri="{FF2B5EF4-FFF2-40B4-BE49-F238E27FC236}">
              <a16:creationId xmlns=""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87" name="Text Box 11">
          <a:extLst>
            <a:ext uri="{FF2B5EF4-FFF2-40B4-BE49-F238E27FC236}">
              <a16:creationId xmlns=""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8" name="Text Box 8">
          <a:extLst>
            <a:ext uri="{FF2B5EF4-FFF2-40B4-BE49-F238E27FC236}">
              <a16:creationId xmlns=""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89" name="Text Box 9">
          <a:extLst>
            <a:ext uri="{FF2B5EF4-FFF2-40B4-BE49-F238E27FC236}">
              <a16:creationId xmlns=""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90" name="Text Box 11">
          <a:extLst>
            <a:ext uri="{FF2B5EF4-FFF2-40B4-BE49-F238E27FC236}">
              <a16:creationId xmlns=""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91" name="Text Box 8">
          <a:extLst>
            <a:ext uri="{FF2B5EF4-FFF2-40B4-BE49-F238E27FC236}">
              <a16:creationId xmlns=""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92" name="Text Box 9">
          <a:extLst>
            <a:ext uri="{FF2B5EF4-FFF2-40B4-BE49-F238E27FC236}">
              <a16:creationId xmlns=""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93" name="Text Box 11">
          <a:extLst>
            <a:ext uri="{FF2B5EF4-FFF2-40B4-BE49-F238E27FC236}">
              <a16:creationId xmlns=""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94" name="Text Box 8">
          <a:extLst>
            <a:ext uri="{FF2B5EF4-FFF2-40B4-BE49-F238E27FC236}">
              <a16:creationId xmlns=""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95" name="Text Box 9">
          <a:extLst>
            <a:ext uri="{FF2B5EF4-FFF2-40B4-BE49-F238E27FC236}">
              <a16:creationId xmlns=""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96" name="Text Box 11">
          <a:extLst>
            <a:ext uri="{FF2B5EF4-FFF2-40B4-BE49-F238E27FC236}">
              <a16:creationId xmlns=""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97" name="Text Box 8">
          <a:extLst>
            <a:ext uri="{FF2B5EF4-FFF2-40B4-BE49-F238E27FC236}">
              <a16:creationId xmlns=""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198" name="Text Box 9">
          <a:extLst>
            <a:ext uri="{FF2B5EF4-FFF2-40B4-BE49-F238E27FC236}">
              <a16:creationId xmlns=""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199" name="Text Box 11">
          <a:extLst>
            <a:ext uri="{FF2B5EF4-FFF2-40B4-BE49-F238E27FC236}">
              <a16:creationId xmlns=""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0" name="Text Box 8">
          <a:extLst>
            <a:ext uri="{FF2B5EF4-FFF2-40B4-BE49-F238E27FC236}">
              <a16:creationId xmlns=""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1" name="Text Box 9">
          <a:extLst>
            <a:ext uri="{FF2B5EF4-FFF2-40B4-BE49-F238E27FC236}">
              <a16:creationId xmlns=""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02" name="Text Box 11">
          <a:extLst>
            <a:ext uri="{FF2B5EF4-FFF2-40B4-BE49-F238E27FC236}">
              <a16:creationId xmlns=""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3" name="Text Box 8">
          <a:extLst>
            <a:ext uri="{FF2B5EF4-FFF2-40B4-BE49-F238E27FC236}">
              <a16:creationId xmlns=""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4" name="Text Box 9">
          <a:extLst>
            <a:ext uri="{FF2B5EF4-FFF2-40B4-BE49-F238E27FC236}">
              <a16:creationId xmlns=""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05" name="Text Box 11">
          <a:extLst>
            <a:ext uri="{FF2B5EF4-FFF2-40B4-BE49-F238E27FC236}">
              <a16:creationId xmlns=""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6" name="Text Box 8">
          <a:extLst>
            <a:ext uri="{FF2B5EF4-FFF2-40B4-BE49-F238E27FC236}">
              <a16:creationId xmlns=""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7" name="Text Box 9">
          <a:extLst>
            <a:ext uri="{FF2B5EF4-FFF2-40B4-BE49-F238E27FC236}">
              <a16:creationId xmlns=""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08" name="Text Box 11">
          <a:extLst>
            <a:ext uri="{FF2B5EF4-FFF2-40B4-BE49-F238E27FC236}">
              <a16:creationId xmlns=""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09" name="Text Box 8">
          <a:extLst>
            <a:ext uri="{FF2B5EF4-FFF2-40B4-BE49-F238E27FC236}">
              <a16:creationId xmlns=""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0" name="Text Box 9">
          <a:extLst>
            <a:ext uri="{FF2B5EF4-FFF2-40B4-BE49-F238E27FC236}">
              <a16:creationId xmlns=""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11" name="Text Box 11">
          <a:extLst>
            <a:ext uri="{FF2B5EF4-FFF2-40B4-BE49-F238E27FC236}">
              <a16:creationId xmlns=""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2" name="Text Box 8">
          <a:extLst>
            <a:ext uri="{FF2B5EF4-FFF2-40B4-BE49-F238E27FC236}">
              <a16:creationId xmlns=""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3" name="Text Box 9">
          <a:extLst>
            <a:ext uri="{FF2B5EF4-FFF2-40B4-BE49-F238E27FC236}">
              <a16:creationId xmlns=""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14" name="Text Box 11">
          <a:extLst>
            <a:ext uri="{FF2B5EF4-FFF2-40B4-BE49-F238E27FC236}">
              <a16:creationId xmlns=""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5" name="Text Box 8">
          <a:extLst>
            <a:ext uri="{FF2B5EF4-FFF2-40B4-BE49-F238E27FC236}">
              <a16:creationId xmlns=""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6" name="Text Box 9">
          <a:extLst>
            <a:ext uri="{FF2B5EF4-FFF2-40B4-BE49-F238E27FC236}">
              <a16:creationId xmlns=""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17" name="Text Box 11">
          <a:extLst>
            <a:ext uri="{FF2B5EF4-FFF2-40B4-BE49-F238E27FC236}">
              <a16:creationId xmlns=""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8" name="Text Box 8">
          <a:extLst>
            <a:ext uri="{FF2B5EF4-FFF2-40B4-BE49-F238E27FC236}">
              <a16:creationId xmlns=""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19" name="Text Box 9">
          <a:extLst>
            <a:ext uri="{FF2B5EF4-FFF2-40B4-BE49-F238E27FC236}">
              <a16:creationId xmlns=""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20" name="Text Box 11">
          <a:extLst>
            <a:ext uri="{FF2B5EF4-FFF2-40B4-BE49-F238E27FC236}">
              <a16:creationId xmlns=""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21" name="Text Box 8">
          <a:extLst>
            <a:ext uri="{FF2B5EF4-FFF2-40B4-BE49-F238E27FC236}">
              <a16:creationId xmlns=""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22" name="Text Box 9">
          <a:extLst>
            <a:ext uri="{FF2B5EF4-FFF2-40B4-BE49-F238E27FC236}">
              <a16:creationId xmlns=""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23" name="Text Box 11">
          <a:extLst>
            <a:ext uri="{FF2B5EF4-FFF2-40B4-BE49-F238E27FC236}">
              <a16:creationId xmlns=""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24" name="Text Box 8">
          <a:extLst>
            <a:ext uri="{FF2B5EF4-FFF2-40B4-BE49-F238E27FC236}">
              <a16:creationId xmlns=""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25" name="Text Box 9">
          <a:extLst>
            <a:ext uri="{FF2B5EF4-FFF2-40B4-BE49-F238E27FC236}">
              <a16:creationId xmlns=""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26" name="Text Box 11">
          <a:extLst>
            <a:ext uri="{FF2B5EF4-FFF2-40B4-BE49-F238E27FC236}">
              <a16:creationId xmlns=""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27" name="Text Box 8">
          <a:extLst>
            <a:ext uri="{FF2B5EF4-FFF2-40B4-BE49-F238E27FC236}">
              <a16:creationId xmlns=""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28" name="Text Box 9">
          <a:extLst>
            <a:ext uri="{FF2B5EF4-FFF2-40B4-BE49-F238E27FC236}">
              <a16:creationId xmlns=""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29" name="Text Box 11">
          <a:extLst>
            <a:ext uri="{FF2B5EF4-FFF2-40B4-BE49-F238E27FC236}">
              <a16:creationId xmlns=""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0" name="Text Box 8">
          <a:extLst>
            <a:ext uri="{FF2B5EF4-FFF2-40B4-BE49-F238E27FC236}">
              <a16:creationId xmlns=""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1" name="Text Box 9">
          <a:extLst>
            <a:ext uri="{FF2B5EF4-FFF2-40B4-BE49-F238E27FC236}">
              <a16:creationId xmlns=""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32" name="Text Box 11">
          <a:extLst>
            <a:ext uri="{FF2B5EF4-FFF2-40B4-BE49-F238E27FC236}">
              <a16:creationId xmlns=""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3" name="Text Box 8">
          <a:extLst>
            <a:ext uri="{FF2B5EF4-FFF2-40B4-BE49-F238E27FC236}">
              <a16:creationId xmlns=""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4" name="Text Box 9">
          <a:extLst>
            <a:ext uri="{FF2B5EF4-FFF2-40B4-BE49-F238E27FC236}">
              <a16:creationId xmlns=""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35" name="Text Box 11">
          <a:extLst>
            <a:ext uri="{FF2B5EF4-FFF2-40B4-BE49-F238E27FC236}">
              <a16:creationId xmlns=""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6" name="Text Box 8">
          <a:extLst>
            <a:ext uri="{FF2B5EF4-FFF2-40B4-BE49-F238E27FC236}">
              <a16:creationId xmlns=""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7" name="Text Box 9">
          <a:extLst>
            <a:ext uri="{FF2B5EF4-FFF2-40B4-BE49-F238E27FC236}">
              <a16:creationId xmlns=""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38" name="Text Box 11">
          <a:extLst>
            <a:ext uri="{FF2B5EF4-FFF2-40B4-BE49-F238E27FC236}">
              <a16:creationId xmlns=""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39" name="Text Box 8">
          <a:extLst>
            <a:ext uri="{FF2B5EF4-FFF2-40B4-BE49-F238E27FC236}">
              <a16:creationId xmlns=""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0" name="Text Box 9">
          <a:extLst>
            <a:ext uri="{FF2B5EF4-FFF2-40B4-BE49-F238E27FC236}">
              <a16:creationId xmlns=""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41" name="Text Box 11">
          <a:extLst>
            <a:ext uri="{FF2B5EF4-FFF2-40B4-BE49-F238E27FC236}">
              <a16:creationId xmlns=""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2" name="Text Box 8">
          <a:extLst>
            <a:ext uri="{FF2B5EF4-FFF2-40B4-BE49-F238E27FC236}">
              <a16:creationId xmlns=""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3" name="Text Box 9">
          <a:extLst>
            <a:ext uri="{FF2B5EF4-FFF2-40B4-BE49-F238E27FC236}">
              <a16:creationId xmlns=""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44" name="Text Box 11">
          <a:extLst>
            <a:ext uri="{FF2B5EF4-FFF2-40B4-BE49-F238E27FC236}">
              <a16:creationId xmlns=""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5" name="Text Box 8">
          <a:extLst>
            <a:ext uri="{FF2B5EF4-FFF2-40B4-BE49-F238E27FC236}">
              <a16:creationId xmlns=""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6" name="Text Box 9">
          <a:extLst>
            <a:ext uri="{FF2B5EF4-FFF2-40B4-BE49-F238E27FC236}">
              <a16:creationId xmlns=""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47" name="Text Box 11">
          <a:extLst>
            <a:ext uri="{FF2B5EF4-FFF2-40B4-BE49-F238E27FC236}">
              <a16:creationId xmlns=""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8" name="Text Box 8">
          <a:extLst>
            <a:ext uri="{FF2B5EF4-FFF2-40B4-BE49-F238E27FC236}">
              <a16:creationId xmlns=""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49" name="Text Box 9">
          <a:extLst>
            <a:ext uri="{FF2B5EF4-FFF2-40B4-BE49-F238E27FC236}">
              <a16:creationId xmlns=""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50" name="Text Box 11">
          <a:extLst>
            <a:ext uri="{FF2B5EF4-FFF2-40B4-BE49-F238E27FC236}">
              <a16:creationId xmlns=""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51" name="Text Box 8">
          <a:extLst>
            <a:ext uri="{FF2B5EF4-FFF2-40B4-BE49-F238E27FC236}">
              <a16:creationId xmlns=""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52" name="Text Box 9">
          <a:extLst>
            <a:ext uri="{FF2B5EF4-FFF2-40B4-BE49-F238E27FC236}">
              <a16:creationId xmlns=""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53" name="Text Box 11">
          <a:extLst>
            <a:ext uri="{FF2B5EF4-FFF2-40B4-BE49-F238E27FC236}">
              <a16:creationId xmlns=""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54" name="Text Box 8">
          <a:extLst>
            <a:ext uri="{FF2B5EF4-FFF2-40B4-BE49-F238E27FC236}">
              <a16:creationId xmlns=""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55" name="Text Box 9">
          <a:extLst>
            <a:ext uri="{FF2B5EF4-FFF2-40B4-BE49-F238E27FC236}">
              <a16:creationId xmlns=""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56" name="Text Box 11">
          <a:extLst>
            <a:ext uri="{FF2B5EF4-FFF2-40B4-BE49-F238E27FC236}">
              <a16:creationId xmlns=""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57" name="Text Box 8">
          <a:extLst>
            <a:ext uri="{FF2B5EF4-FFF2-40B4-BE49-F238E27FC236}">
              <a16:creationId xmlns=""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58" name="Text Box 9">
          <a:extLst>
            <a:ext uri="{FF2B5EF4-FFF2-40B4-BE49-F238E27FC236}">
              <a16:creationId xmlns=""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259" name="Text Box 11">
          <a:extLst>
            <a:ext uri="{FF2B5EF4-FFF2-40B4-BE49-F238E27FC236}">
              <a16:creationId xmlns=""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0" name="Text Box 8">
          <a:extLst>
            <a:ext uri="{FF2B5EF4-FFF2-40B4-BE49-F238E27FC236}">
              <a16:creationId xmlns=""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1" name="Text Box 9">
          <a:extLst>
            <a:ext uri="{FF2B5EF4-FFF2-40B4-BE49-F238E27FC236}">
              <a16:creationId xmlns=""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62" name="Text Box 11">
          <a:extLst>
            <a:ext uri="{FF2B5EF4-FFF2-40B4-BE49-F238E27FC236}">
              <a16:creationId xmlns=""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3" name="Text Box 8">
          <a:extLst>
            <a:ext uri="{FF2B5EF4-FFF2-40B4-BE49-F238E27FC236}">
              <a16:creationId xmlns=""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4" name="Text Box 9">
          <a:extLst>
            <a:ext uri="{FF2B5EF4-FFF2-40B4-BE49-F238E27FC236}">
              <a16:creationId xmlns=""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65" name="Text Box 11">
          <a:extLst>
            <a:ext uri="{FF2B5EF4-FFF2-40B4-BE49-F238E27FC236}">
              <a16:creationId xmlns=""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6" name="Text Box 8">
          <a:extLst>
            <a:ext uri="{FF2B5EF4-FFF2-40B4-BE49-F238E27FC236}">
              <a16:creationId xmlns=""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7" name="Text Box 9">
          <a:extLst>
            <a:ext uri="{FF2B5EF4-FFF2-40B4-BE49-F238E27FC236}">
              <a16:creationId xmlns=""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68" name="Text Box 11">
          <a:extLst>
            <a:ext uri="{FF2B5EF4-FFF2-40B4-BE49-F238E27FC236}">
              <a16:creationId xmlns=""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69" name="Text Box 8">
          <a:extLst>
            <a:ext uri="{FF2B5EF4-FFF2-40B4-BE49-F238E27FC236}">
              <a16:creationId xmlns=""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0" name="Text Box 9">
          <a:extLst>
            <a:ext uri="{FF2B5EF4-FFF2-40B4-BE49-F238E27FC236}">
              <a16:creationId xmlns=""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71" name="Text Box 11">
          <a:extLst>
            <a:ext uri="{FF2B5EF4-FFF2-40B4-BE49-F238E27FC236}">
              <a16:creationId xmlns=""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2" name="Text Box 8">
          <a:extLst>
            <a:ext uri="{FF2B5EF4-FFF2-40B4-BE49-F238E27FC236}">
              <a16:creationId xmlns=""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3" name="Text Box 9">
          <a:extLst>
            <a:ext uri="{FF2B5EF4-FFF2-40B4-BE49-F238E27FC236}">
              <a16:creationId xmlns=""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74" name="Text Box 11">
          <a:extLst>
            <a:ext uri="{FF2B5EF4-FFF2-40B4-BE49-F238E27FC236}">
              <a16:creationId xmlns=""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5" name="Text Box 8">
          <a:extLst>
            <a:ext uri="{FF2B5EF4-FFF2-40B4-BE49-F238E27FC236}">
              <a16:creationId xmlns=""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6" name="Text Box 9">
          <a:extLst>
            <a:ext uri="{FF2B5EF4-FFF2-40B4-BE49-F238E27FC236}">
              <a16:creationId xmlns=""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77" name="Text Box 11">
          <a:extLst>
            <a:ext uri="{FF2B5EF4-FFF2-40B4-BE49-F238E27FC236}">
              <a16:creationId xmlns=""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8" name="Text Box 8">
          <a:extLst>
            <a:ext uri="{FF2B5EF4-FFF2-40B4-BE49-F238E27FC236}">
              <a16:creationId xmlns=""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79" name="Text Box 9">
          <a:extLst>
            <a:ext uri="{FF2B5EF4-FFF2-40B4-BE49-F238E27FC236}">
              <a16:creationId xmlns=""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80" name="Text Box 11">
          <a:extLst>
            <a:ext uri="{FF2B5EF4-FFF2-40B4-BE49-F238E27FC236}">
              <a16:creationId xmlns=""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81" name="Text Box 8">
          <a:extLst>
            <a:ext uri="{FF2B5EF4-FFF2-40B4-BE49-F238E27FC236}">
              <a16:creationId xmlns=""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82" name="Text Box 9">
          <a:extLst>
            <a:ext uri="{FF2B5EF4-FFF2-40B4-BE49-F238E27FC236}">
              <a16:creationId xmlns=""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83" name="Text Box 11">
          <a:extLst>
            <a:ext uri="{FF2B5EF4-FFF2-40B4-BE49-F238E27FC236}">
              <a16:creationId xmlns=""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84" name="Text Box 8">
          <a:extLst>
            <a:ext uri="{FF2B5EF4-FFF2-40B4-BE49-F238E27FC236}">
              <a16:creationId xmlns=""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85" name="Text Box 9">
          <a:extLst>
            <a:ext uri="{FF2B5EF4-FFF2-40B4-BE49-F238E27FC236}">
              <a16:creationId xmlns=""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86" name="Text Box 11">
          <a:extLst>
            <a:ext uri="{FF2B5EF4-FFF2-40B4-BE49-F238E27FC236}">
              <a16:creationId xmlns=""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87" name="Text Box 8">
          <a:extLst>
            <a:ext uri="{FF2B5EF4-FFF2-40B4-BE49-F238E27FC236}">
              <a16:creationId xmlns=""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88" name="Text Box 9">
          <a:extLst>
            <a:ext uri="{FF2B5EF4-FFF2-40B4-BE49-F238E27FC236}">
              <a16:creationId xmlns=""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89" name="Text Box 11">
          <a:extLst>
            <a:ext uri="{FF2B5EF4-FFF2-40B4-BE49-F238E27FC236}">
              <a16:creationId xmlns=""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0" name="Text Box 8">
          <a:extLst>
            <a:ext uri="{FF2B5EF4-FFF2-40B4-BE49-F238E27FC236}">
              <a16:creationId xmlns=""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1" name="Text Box 9">
          <a:extLst>
            <a:ext uri="{FF2B5EF4-FFF2-40B4-BE49-F238E27FC236}">
              <a16:creationId xmlns=""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92" name="Text Box 11">
          <a:extLst>
            <a:ext uri="{FF2B5EF4-FFF2-40B4-BE49-F238E27FC236}">
              <a16:creationId xmlns=""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3" name="Text Box 8">
          <a:extLst>
            <a:ext uri="{FF2B5EF4-FFF2-40B4-BE49-F238E27FC236}">
              <a16:creationId xmlns=""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4" name="Text Box 9">
          <a:extLst>
            <a:ext uri="{FF2B5EF4-FFF2-40B4-BE49-F238E27FC236}">
              <a16:creationId xmlns=""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95" name="Text Box 11">
          <a:extLst>
            <a:ext uri="{FF2B5EF4-FFF2-40B4-BE49-F238E27FC236}">
              <a16:creationId xmlns=""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6" name="Text Box 8">
          <a:extLst>
            <a:ext uri="{FF2B5EF4-FFF2-40B4-BE49-F238E27FC236}">
              <a16:creationId xmlns=""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7" name="Text Box 9">
          <a:extLst>
            <a:ext uri="{FF2B5EF4-FFF2-40B4-BE49-F238E27FC236}">
              <a16:creationId xmlns=""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298" name="Text Box 11">
          <a:extLst>
            <a:ext uri="{FF2B5EF4-FFF2-40B4-BE49-F238E27FC236}">
              <a16:creationId xmlns=""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299" name="Text Box 8">
          <a:extLst>
            <a:ext uri="{FF2B5EF4-FFF2-40B4-BE49-F238E27FC236}">
              <a16:creationId xmlns=""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0" name="Text Box 9">
          <a:extLst>
            <a:ext uri="{FF2B5EF4-FFF2-40B4-BE49-F238E27FC236}">
              <a16:creationId xmlns=""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01" name="Text Box 11">
          <a:extLst>
            <a:ext uri="{FF2B5EF4-FFF2-40B4-BE49-F238E27FC236}">
              <a16:creationId xmlns=""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2" name="Text Box 8">
          <a:extLst>
            <a:ext uri="{FF2B5EF4-FFF2-40B4-BE49-F238E27FC236}">
              <a16:creationId xmlns=""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3" name="Text Box 9">
          <a:extLst>
            <a:ext uri="{FF2B5EF4-FFF2-40B4-BE49-F238E27FC236}">
              <a16:creationId xmlns=""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04" name="Text Box 11">
          <a:extLst>
            <a:ext uri="{FF2B5EF4-FFF2-40B4-BE49-F238E27FC236}">
              <a16:creationId xmlns=""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5" name="Text Box 8">
          <a:extLst>
            <a:ext uri="{FF2B5EF4-FFF2-40B4-BE49-F238E27FC236}">
              <a16:creationId xmlns=""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6" name="Text Box 9">
          <a:extLst>
            <a:ext uri="{FF2B5EF4-FFF2-40B4-BE49-F238E27FC236}">
              <a16:creationId xmlns=""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07" name="Text Box 11">
          <a:extLst>
            <a:ext uri="{FF2B5EF4-FFF2-40B4-BE49-F238E27FC236}">
              <a16:creationId xmlns=""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8" name="Text Box 8">
          <a:extLst>
            <a:ext uri="{FF2B5EF4-FFF2-40B4-BE49-F238E27FC236}">
              <a16:creationId xmlns=""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09" name="Text Box 9">
          <a:extLst>
            <a:ext uri="{FF2B5EF4-FFF2-40B4-BE49-F238E27FC236}">
              <a16:creationId xmlns=""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10" name="Text Box 11">
          <a:extLst>
            <a:ext uri="{FF2B5EF4-FFF2-40B4-BE49-F238E27FC236}">
              <a16:creationId xmlns=""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11" name="Text Box 8">
          <a:extLst>
            <a:ext uri="{FF2B5EF4-FFF2-40B4-BE49-F238E27FC236}">
              <a16:creationId xmlns=""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12" name="Text Box 9">
          <a:extLst>
            <a:ext uri="{FF2B5EF4-FFF2-40B4-BE49-F238E27FC236}">
              <a16:creationId xmlns=""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13" name="Text Box 11">
          <a:extLst>
            <a:ext uri="{FF2B5EF4-FFF2-40B4-BE49-F238E27FC236}">
              <a16:creationId xmlns=""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14" name="Text Box 8">
          <a:extLst>
            <a:ext uri="{FF2B5EF4-FFF2-40B4-BE49-F238E27FC236}">
              <a16:creationId xmlns=""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15" name="Text Box 9">
          <a:extLst>
            <a:ext uri="{FF2B5EF4-FFF2-40B4-BE49-F238E27FC236}">
              <a16:creationId xmlns=""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16" name="Text Box 11">
          <a:extLst>
            <a:ext uri="{FF2B5EF4-FFF2-40B4-BE49-F238E27FC236}">
              <a16:creationId xmlns=""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17" name="Text Box 8">
          <a:extLst>
            <a:ext uri="{FF2B5EF4-FFF2-40B4-BE49-F238E27FC236}">
              <a16:creationId xmlns=""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18" name="Text Box 9">
          <a:extLst>
            <a:ext uri="{FF2B5EF4-FFF2-40B4-BE49-F238E27FC236}">
              <a16:creationId xmlns=""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19" name="Text Box 11">
          <a:extLst>
            <a:ext uri="{FF2B5EF4-FFF2-40B4-BE49-F238E27FC236}">
              <a16:creationId xmlns=""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0" name="Text Box 8">
          <a:extLst>
            <a:ext uri="{FF2B5EF4-FFF2-40B4-BE49-F238E27FC236}">
              <a16:creationId xmlns=""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1" name="Text Box 9">
          <a:extLst>
            <a:ext uri="{FF2B5EF4-FFF2-40B4-BE49-F238E27FC236}">
              <a16:creationId xmlns=""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22" name="Text Box 11">
          <a:extLst>
            <a:ext uri="{FF2B5EF4-FFF2-40B4-BE49-F238E27FC236}">
              <a16:creationId xmlns=""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3" name="Text Box 8">
          <a:extLst>
            <a:ext uri="{FF2B5EF4-FFF2-40B4-BE49-F238E27FC236}">
              <a16:creationId xmlns=""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4" name="Text Box 9">
          <a:extLst>
            <a:ext uri="{FF2B5EF4-FFF2-40B4-BE49-F238E27FC236}">
              <a16:creationId xmlns=""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25" name="Text Box 11">
          <a:extLst>
            <a:ext uri="{FF2B5EF4-FFF2-40B4-BE49-F238E27FC236}">
              <a16:creationId xmlns=""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6" name="Text Box 8">
          <a:extLst>
            <a:ext uri="{FF2B5EF4-FFF2-40B4-BE49-F238E27FC236}">
              <a16:creationId xmlns=""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7" name="Text Box 9">
          <a:extLst>
            <a:ext uri="{FF2B5EF4-FFF2-40B4-BE49-F238E27FC236}">
              <a16:creationId xmlns=""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28" name="Text Box 11">
          <a:extLst>
            <a:ext uri="{FF2B5EF4-FFF2-40B4-BE49-F238E27FC236}">
              <a16:creationId xmlns=""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29" name="Text Box 8">
          <a:extLst>
            <a:ext uri="{FF2B5EF4-FFF2-40B4-BE49-F238E27FC236}">
              <a16:creationId xmlns=""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0" name="Text Box 9">
          <a:extLst>
            <a:ext uri="{FF2B5EF4-FFF2-40B4-BE49-F238E27FC236}">
              <a16:creationId xmlns=""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31" name="Text Box 11">
          <a:extLst>
            <a:ext uri="{FF2B5EF4-FFF2-40B4-BE49-F238E27FC236}">
              <a16:creationId xmlns=""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2" name="Text Box 8">
          <a:extLst>
            <a:ext uri="{FF2B5EF4-FFF2-40B4-BE49-F238E27FC236}">
              <a16:creationId xmlns=""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3" name="Text Box 9">
          <a:extLst>
            <a:ext uri="{FF2B5EF4-FFF2-40B4-BE49-F238E27FC236}">
              <a16:creationId xmlns=""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34" name="Text Box 11">
          <a:extLst>
            <a:ext uri="{FF2B5EF4-FFF2-40B4-BE49-F238E27FC236}">
              <a16:creationId xmlns=""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5" name="Text Box 8">
          <a:extLst>
            <a:ext uri="{FF2B5EF4-FFF2-40B4-BE49-F238E27FC236}">
              <a16:creationId xmlns=""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6" name="Text Box 9">
          <a:extLst>
            <a:ext uri="{FF2B5EF4-FFF2-40B4-BE49-F238E27FC236}">
              <a16:creationId xmlns=""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37" name="Text Box 11">
          <a:extLst>
            <a:ext uri="{FF2B5EF4-FFF2-40B4-BE49-F238E27FC236}">
              <a16:creationId xmlns=""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8" name="Text Box 8">
          <a:extLst>
            <a:ext uri="{FF2B5EF4-FFF2-40B4-BE49-F238E27FC236}">
              <a16:creationId xmlns=""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39" name="Text Box 9">
          <a:extLst>
            <a:ext uri="{FF2B5EF4-FFF2-40B4-BE49-F238E27FC236}">
              <a16:creationId xmlns=""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40" name="Text Box 11">
          <a:extLst>
            <a:ext uri="{FF2B5EF4-FFF2-40B4-BE49-F238E27FC236}">
              <a16:creationId xmlns=""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41" name="Text Box 8">
          <a:extLst>
            <a:ext uri="{FF2B5EF4-FFF2-40B4-BE49-F238E27FC236}">
              <a16:creationId xmlns=""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42" name="Text Box 9">
          <a:extLst>
            <a:ext uri="{FF2B5EF4-FFF2-40B4-BE49-F238E27FC236}">
              <a16:creationId xmlns=""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43" name="Text Box 11">
          <a:extLst>
            <a:ext uri="{FF2B5EF4-FFF2-40B4-BE49-F238E27FC236}">
              <a16:creationId xmlns=""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44" name="Text Box 8">
          <a:extLst>
            <a:ext uri="{FF2B5EF4-FFF2-40B4-BE49-F238E27FC236}">
              <a16:creationId xmlns=""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45" name="Text Box 9">
          <a:extLst>
            <a:ext uri="{FF2B5EF4-FFF2-40B4-BE49-F238E27FC236}">
              <a16:creationId xmlns=""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46" name="Text Box 11">
          <a:extLst>
            <a:ext uri="{FF2B5EF4-FFF2-40B4-BE49-F238E27FC236}">
              <a16:creationId xmlns=""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47" name="Text Box 8">
          <a:extLst>
            <a:ext uri="{FF2B5EF4-FFF2-40B4-BE49-F238E27FC236}">
              <a16:creationId xmlns=""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48" name="Text Box 9">
          <a:extLst>
            <a:ext uri="{FF2B5EF4-FFF2-40B4-BE49-F238E27FC236}">
              <a16:creationId xmlns=""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49" name="Text Box 11">
          <a:extLst>
            <a:ext uri="{FF2B5EF4-FFF2-40B4-BE49-F238E27FC236}">
              <a16:creationId xmlns=""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0" name="Text Box 8">
          <a:extLst>
            <a:ext uri="{FF2B5EF4-FFF2-40B4-BE49-F238E27FC236}">
              <a16:creationId xmlns=""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1" name="Text Box 9">
          <a:extLst>
            <a:ext uri="{FF2B5EF4-FFF2-40B4-BE49-F238E27FC236}">
              <a16:creationId xmlns=""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52" name="Text Box 11">
          <a:extLst>
            <a:ext uri="{FF2B5EF4-FFF2-40B4-BE49-F238E27FC236}">
              <a16:creationId xmlns=""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3" name="Text Box 8">
          <a:extLst>
            <a:ext uri="{FF2B5EF4-FFF2-40B4-BE49-F238E27FC236}">
              <a16:creationId xmlns=""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4" name="Text Box 9">
          <a:extLst>
            <a:ext uri="{FF2B5EF4-FFF2-40B4-BE49-F238E27FC236}">
              <a16:creationId xmlns=""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55" name="Text Box 11">
          <a:extLst>
            <a:ext uri="{FF2B5EF4-FFF2-40B4-BE49-F238E27FC236}">
              <a16:creationId xmlns=""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6" name="Text Box 8">
          <a:extLst>
            <a:ext uri="{FF2B5EF4-FFF2-40B4-BE49-F238E27FC236}">
              <a16:creationId xmlns=""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7" name="Text Box 9">
          <a:extLst>
            <a:ext uri="{FF2B5EF4-FFF2-40B4-BE49-F238E27FC236}">
              <a16:creationId xmlns=""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58" name="Text Box 11">
          <a:extLst>
            <a:ext uri="{FF2B5EF4-FFF2-40B4-BE49-F238E27FC236}">
              <a16:creationId xmlns=""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59" name="Text Box 8">
          <a:extLst>
            <a:ext uri="{FF2B5EF4-FFF2-40B4-BE49-F238E27FC236}">
              <a16:creationId xmlns=""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0" name="Text Box 9">
          <a:extLst>
            <a:ext uri="{FF2B5EF4-FFF2-40B4-BE49-F238E27FC236}">
              <a16:creationId xmlns=""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61" name="Text Box 11">
          <a:extLst>
            <a:ext uri="{FF2B5EF4-FFF2-40B4-BE49-F238E27FC236}">
              <a16:creationId xmlns=""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2" name="Text Box 8">
          <a:extLst>
            <a:ext uri="{FF2B5EF4-FFF2-40B4-BE49-F238E27FC236}">
              <a16:creationId xmlns=""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3" name="Text Box 9">
          <a:extLst>
            <a:ext uri="{FF2B5EF4-FFF2-40B4-BE49-F238E27FC236}">
              <a16:creationId xmlns=""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64" name="Text Box 11">
          <a:extLst>
            <a:ext uri="{FF2B5EF4-FFF2-40B4-BE49-F238E27FC236}">
              <a16:creationId xmlns=""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5" name="Text Box 8">
          <a:extLst>
            <a:ext uri="{FF2B5EF4-FFF2-40B4-BE49-F238E27FC236}">
              <a16:creationId xmlns=""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6" name="Text Box 9">
          <a:extLst>
            <a:ext uri="{FF2B5EF4-FFF2-40B4-BE49-F238E27FC236}">
              <a16:creationId xmlns=""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67" name="Text Box 11">
          <a:extLst>
            <a:ext uri="{FF2B5EF4-FFF2-40B4-BE49-F238E27FC236}">
              <a16:creationId xmlns=""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8" name="Text Box 8">
          <a:extLst>
            <a:ext uri="{FF2B5EF4-FFF2-40B4-BE49-F238E27FC236}">
              <a16:creationId xmlns=""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69" name="Text Box 9">
          <a:extLst>
            <a:ext uri="{FF2B5EF4-FFF2-40B4-BE49-F238E27FC236}">
              <a16:creationId xmlns=""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70" name="Text Box 11">
          <a:extLst>
            <a:ext uri="{FF2B5EF4-FFF2-40B4-BE49-F238E27FC236}">
              <a16:creationId xmlns=""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71" name="Text Box 8">
          <a:extLst>
            <a:ext uri="{FF2B5EF4-FFF2-40B4-BE49-F238E27FC236}">
              <a16:creationId xmlns=""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72" name="Text Box 9">
          <a:extLst>
            <a:ext uri="{FF2B5EF4-FFF2-40B4-BE49-F238E27FC236}">
              <a16:creationId xmlns=""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73" name="Text Box 11">
          <a:extLst>
            <a:ext uri="{FF2B5EF4-FFF2-40B4-BE49-F238E27FC236}">
              <a16:creationId xmlns=""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74" name="Text Box 8">
          <a:extLst>
            <a:ext uri="{FF2B5EF4-FFF2-40B4-BE49-F238E27FC236}">
              <a16:creationId xmlns=""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75" name="Text Box 9">
          <a:extLst>
            <a:ext uri="{FF2B5EF4-FFF2-40B4-BE49-F238E27FC236}">
              <a16:creationId xmlns=""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76" name="Text Box 11">
          <a:extLst>
            <a:ext uri="{FF2B5EF4-FFF2-40B4-BE49-F238E27FC236}">
              <a16:creationId xmlns=""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77" name="Text Box 8">
          <a:extLst>
            <a:ext uri="{FF2B5EF4-FFF2-40B4-BE49-F238E27FC236}">
              <a16:creationId xmlns=""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78" name="Text Box 9">
          <a:extLst>
            <a:ext uri="{FF2B5EF4-FFF2-40B4-BE49-F238E27FC236}">
              <a16:creationId xmlns=""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79" name="Text Box 11">
          <a:extLst>
            <a:ext uri="{FF2B5EF4-FFF2-40B4-BE49-F238E27FC236}">
              <a16:creationId xmlns=""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0" name="Text Box 8">
          <a:extLst>
            <a:ext uri="{FF2B5EF4-FFF2-40B4-BE49-F238E27FC236}">
              <a16:creationId xmlns=""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1" name="Text Box 9">
          <a:extLst>
            <a:ext uri="{FF2B5EF4-FFF2-40B4-BE49-F238E27FC236}">
              <a16:creationId xmlns=""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82" name="Text Box 11">
          <a:extLst>
            <a:ext uri="{FF2B5EF4-FFF2-40B4-BE49-F238E27FC236}">
              <a16:creationId xmlns=""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3" name="Text Box 8">
          <a:extLst>
            <a:ext uri="{FF2B5EF4-FFF2-40B4-BE49-F238E27FC236}">
              <a16:creationId xmlns=""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4" name="Text Box 9">
          <a:extLst>
            <a:ext uri="{FF2B5EF4-FFF2-40B4-BE49-F238E27FC236}">
              <a16:creationId xmlns=""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85" name="Text Box 11">
          <a:extLst>
            <a:ext uri="{FF2B5EF4-FFF2-40B4-BE49-F238E27FC236}">
              <a16:creationId xmlns=""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6" name="Text Box 8">
          <a:extLst>
            <a:ext uri="{FF2B5EF4-FFF2-40B4-BE49-F238E27FC236}">
              <a16:creationId xmlns=""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7" name="Text Box 9">
          <a:extLst>
            <a:ext uri="{FF2B5EF4-FFF2-40B4-BE49-F238E27FC236}">
              <a16:creationId xmlns=""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88" name="Text Box 11">
          <a:extLst>
            <a:ext uri="{FF2B5EF4-FFF2-40B4-BE49-F238E27FC236}">
              <a16:creationId xmlns=""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89" name="Text Box 8">
          <a:extLst>
            <a:ext uri="{FF2B5EF4-FFF2-40B4-BE49-F238E27FC236}">
              <a16:creationId xmlns=""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0" name="Text Box 9">
          <a:extLst>
            <a:ext uri="{FF2B5EF4-FFF2-40B4-BE49-F238E27FC236}">
              <a16:creationId xmlns=""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91" name="Text Box 11">
          <a:extLst>
            <a:ext uri="{FF2B5EF4-FFF2-40B4-BE49-F238E27FC236}">
              <a16:creationId xmlns=""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2" name="Text Box 8">
          <a:extLst>
            <a:ext uri="{FF2B5EF4-FFF2-40B4-BE49-F238E27FC236}">
              <a16:creationId xmlns=""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3" name="Text Box 9">
          <a:extLst>
            <a:ext uri="{FF2B5EF4-FFF2-40B4-BE49-F238E27FC236}">
              <a16:creationId xmlns=""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94" name="Text Box 11">
          <a:extLst>
            <a:ext uri="{FF2B5EF4-FFF2-40B4-BE49-F238E27FC236}">
              <a16:creationId xmlns=""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5" name="Text Box 8">
          <a:extLst>
            <a:ext uri="{FF2B5EF4-FFF2-40B4-BE49-F238E27FC236}">
              <a16:creationId xmlns=""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6" name="Text Box 9">
          <a:extLst>
            <a:ext uri="{FF2B5EF4-FFF2-40B4-BE49-F238E27FC236}">
              <a16:creationId xmlns=""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397" name="Text Box 11">
          <a:extLst>
            <a:ext uri="{FF2B5EF4-FFF2-40B4-BE49-F238E27FC236}">
              <a16:creationId xmlns=""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8" name="Text Box 8">
          <a:extLst>
            <a:ext uri="{FF2B5EF4-FFF2-40B4-BE49-F238E27FC236}">
              <a16:creationId xmlns=""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399" name="Text Box 9">
          <a:extLst>
            <a:ext uri="{FF2B5EF4-FFF2-40B4-BE49-F238E27FC236}">
              <a16:creationId xmlns=""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00" name="Text Box 11">
          <a:extLst>
            <a:ext uri="{FF2B5EF4-FFF2-40B4-BE49-F238E27FC236}">
              <a16:creationId xmlns=""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01" name="Text Box 8">
          <a:extLst>
            <a:ext uri="{FF2B5EF4-FFF2-40B4-BE49-F238E27FC236}">
              <a16:creationId xmlns=""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02" name="Text Box 9">
          <a:extLst>
            <a:ext uri="{FF2B5EF4-FFF2-40B4-BE49-F238E27FC236}">
              <a16:creationId xmlns=""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03" name="Text Box 11">
          <a:extLst>
            <a:ext uri="{FF2B5EF4-FFF2-40B4-BE49-F238E27FC236}">
              <a16:creationId xmlns=""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04" name="Text Box 8">
          <a:extLst>
            <a:ext uri="{FF2B5EF4-FFF2-40B4-BE49-F238E27FC236}">
              <a16:creationId xmlns=""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05" name="Text Box 9">
          <a:extLst>
            <a:ext uri="{FF2B5EF4-FFF2-40B4-BE49-F238E27FC236}">
              <a16:creationId xmlns=""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06" name="Text Box 11">
          <a:extLst>
            <a:ext uri="{FF2B5EF4-FFF2-40B4-BE49-F238E27FC236}">
              <a16:creationId xmlns=""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07" name="Text Box 8">
          <a:extLst>
            <a:ext uri="{FF2B5EF4-FFF2-40B4-BE49-F238E27FC236}">
              <a16:creationId xmlns=""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08" name="Text Box 9">
          <a:extLst>
            <a:ext uri="{FF2B5EF4-FFF2-40B4-BE49-F238E27FC236}">
              <a16:creationId xmlns=""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09" name="Text Box 11">
          <a:extLst>
            <a:ext uri="{FF2B5EF4-FFF2-40B4-BE49-F238E27FC236}">
              <a16:creationId xmlns=""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0" name="Text Box 8">
          <a:extLst>
            <a:ext uri="{FF2B5EF4-FFF2-40B4-BE49-F238E27FC236}">
              <a16:creationId xmlns=""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1" name="Text Box 9">
          <a:extLst>
            <a:ext uri="{FF2B5EF4-FFF2-40B4-BE49-F238E27FC236}">
              <a16:creationId xmlns=""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12" name="Text Box 11">
          <a:extLst>
            <a:ext uri="{FF2B5EF4-FFF2-40B4-BE49-F238E27FC236}">
              <a16:creationId xmlns=""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3" name="Text Box 8">
          <a:extLst>
            <a:ext uri="{FF2B5EF4-FFF2-40B4-BE49-F238E27FC236}">
              <a16:creationId xmlns=""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4" name="Text Box 9">
          <a:extLst>
            <a:ext uri="{FF2B5EF4-FFF2-40B4-BE49-F238E27FC236}">
              <a16:creationId xmlns=""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15" name="Text Box 11">
          <a:extLst>
            <a:ext uri="{FF2B5EF4-FFF2-40B4-BE49-F238E27FC236}">
              <a16:creationId xmlns=""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6" name="Text Box 8">
          <a:extLst>
            <a:ext uri="{FF2B5EF4-FFF2-40B4-BE49-F238E27FC236}">
              <a16:creationId xmlns=""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7" name="Text Box 9">
          <a:extLst>
            <a:ext uri="{FF2B5EF4-FFF2-40B4-BE49-F238E27FC236}">
              <a16:creationId xmlns=""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18" name="Text Box 11">
          <a:extLst>
            <a:ext uri="{FF2B5EF4-FFF2-40B4-BE49-F238E27FC236}">
              <a16:creationId xmlns=""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19" name="Text Box 8">
          <a:extLst>
            <a:ext uri="{FF2B5EF4-FFF2-40B4-BE49-F238E27FC236}">
              <a16:creationId xmlns=""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0" name="Text Box 9">
          <a:extLst>
            <a:ext uri="{FF2B5EF4-FFF2-40B4-BE49-F238E27FC236}">
              <a16:creationId xmlns=""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21" name="Text Box 11">
          <a:extLst>
            <a:ext uri="{FF2B5EF4-FFF2-40B4-BE49-F238E27FC236}">
              <a16:creationId xmlns=""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2" name="Text Box 8">
          <a:extLst>
            <a:ext uri="{FF2B5EF4-FFF2-40B4-BE49-F238E27FC236}">
              <a16:creationId xmlns=""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3" name="Text Box 9">
          <a:extLst>
            <a:ext uri="{FF2B5EF4-FFF2-40B4-BE49-F238E27FC236}">
              <a16:creationId xmlns=""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24" name="Text Box 11">
          <a:extLst>
            <a:ext uri="{FF2B5EF4-FFF2-40B4-BE49-F238E27FC236}">
              <a16:creationId xmlns=""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5" name="Text Box 8">
          <a:extLst>
            <a:ext uri="{FF2B5EF4-FFF2-40B4-BE49-F238E27FC236}">
              <a16:creationId xmlns=""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6" name="Text Box 9">
          <a:extLst>
            <a:ext uri="{FF2B5EF4-FFF2-40B4-BE49-F238E27FC236}">
              <a16:creationId xmlns=""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27" name="Text Box 11">
          <a:extLst>
            <a:ext uri="{FF2B5EF4-FFF2-40B4-BE49-F238E27FC236}">
              <a16:creationId xmlns=""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8" name="Text Box 8">
          <a:extLst>
            <a:ext uri="{FF2B5EF4-FFF2-40B4-BE49-F238E27FC236}">
              <a16:creationId xmlns=""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29" name="Text Box 9">
          <a:extLst>
            <a:ext uri="{FF2B5EF4-FFF2-40B4-BE49-F238E27FC236}">
              <a16:creationId xmlns=""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30" name="Text Box 11">
          <a:extLst>
            <a:ext uri="{FF2B5EF4-FFF2-40B4-BE49-F238E27FC236}">
              <a16:creationId xmlns=""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31" name="Text Box 8">
          <a:extLst>
            <a:ext uri="{FF2B5EF4-FFF2-40B4-BE49-F238E27FC236}">
              <a16:creationId xmlns=""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32" name="Text Box 9">
          <a:extLst>
            <a:ext uri="{FF2B5EF4-FFF2-40B4-BE49-F238E27FC236}">
              <a16:creationId xmlns=""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33" name="Text Box 11">
          <a:extLst>
            <a:ext uri="{FF2B5EF4-FFF2-40B4-BE49-F238E27FC236}">
              <a16:creationId xmlns=""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34" name="Text Box 8">
          <a:extLst>
            <a:ext uri="{FF2B5EF4-FFF2-40B4-BE49-F238E27FC236}">
              <a16:creationId xmlns=""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35" name="Text Box 9">
          <a:extLst>
            <a:ext uri="{FF2B5EF4-FFF2-40B4-BE49-F238E27FC236}">
              <a16:creationId xmlns=""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36" name="Text Box 11">
          <a:extLst>
            <a:ext uri="{FF2B5EF4-FFF2-40B4-BE49-F238E27FC236}">
              <a16:creationId xmlns=""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37" name="Text Box 8">
          <a:extLst>
            <a:ext uri="{FF2B5EF4-FFF2-40B4-BE49-F238E27FC236}">
              <a16:creationId xmlns=""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38" name="Text Box 9">
          <a:extLst>
            <a:ext uri="{FF2B5EF4-FFF2-40B4-BE49-F238E27FC236}">
              <a16:creationId xmlns=""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39" name="Text Box 11">
          <a:extLst>
            <a:ext uri="{FF2B5EF4-FFF2-40B4-BE49-F238E27FC236}">
              <a16:creationId xmlns=""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0" name="Text Box 8">
          <a:extLst>
            <a:ext uri="{FF2B5EF4-FFF2-40B4-BE49-F238E27FC236}">
              <a16:creationId xmlns=""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1" name="Text Box 9">
          <a:extLst>
            <a:ext uri="{FF2B5EF4-FFF2-40B4-BE49-F238E27FC236}">
              <a16:creationId xmlns=""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42" name="Text Box 11">
          <a:extLst>
            <a:ext uri="{FF2B5EF4-FFF2-40B4-BE49-F238E27FC236}">
              <a16:creationId xmlns=""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3" name="Text Box 8">
          <a:extLst>
            <a:ext uri="{FF2B5EF4-FFF2-40B4-BE49-F238E27FC236}">
              <a16:creationId xmlns=""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4" name="Text Box 9">
          <a:extLst>
            <a:ext uri="{FF2B5EF4-FFF2-40B4-BE49-F238E27FC236}">
              <a16:creationId xmlns=""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45" name="Text Box 11">
          <a:extLst>
            <a:ext uri="{FF2B5EF4-FFF2-40B4-BE49-F238E27FC236}">
              <a16:creationId xmlns=""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6" name="Text Box 8">
          <a:extLst>
            <a:ext uri="{FF2B5EF4-FFF2-40B4-BE49-F238E27FC236}">
              <a16:creationId xmlns=""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7" name="Text Box 9">
          <a:extLst>
            <a:ext uri="{FF2B5EF4-FFF2-40B4-BE49-F238E27FC236}">
              <a16:creationId xmlns=""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48" name="Text Box 11">
          <a:extLst>
            <a:ext uri="{FF2B5EF4-FFF2-40B4-BE49-F238E27FC236}">
              <a16:creationId xmlns=""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49" name="Text Box 8">
          <a:extLst>
            <a:ext uri="{FF2B5EF4-FFF2-40B4-BE49-F238E27FC236}">
              <a16:creationId xmlns=""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50" name="Text Box 9">
          <a:extLst>
            <a:ext uri="{FF2B5EF4-FFF2-40B4-BE49-F238E27FC236}">
              <a16:creationId xmlns=""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51" name="Text Box 11">
          <a:extLst>
            <a:ext uri="{FF2B5EF4-FFF2-40B4-BE49-F238E27FC236}">
              <a16:creationId xmlns=""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52" name="Text Box 8">
          <a:extLst>
            <a:ext uri="{FF2B5EF4-FFF2-40B4-BE49-F238E27FC236}">
              <a16:creationId xmlns=""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53" name="Text Box 9">
          <a:extLst>
            <a:ext uri="{FF2B5EF4-FFF2-40B4-BE49-F238E27FC236}">
              <a16:creationId xmlns=""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54" name="Text Box 11">
          <a:extLst>
            <a:ext uri="{FF2B5EF4-FFF2-40B4-BE49-F238E27FC236}">
              <a16:creationId xmlns=""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55" name="Text Box 8">
          <a:extLst>
            <a:ext uri="{FF2B5EF4-FFF2-40B4-BE49-F238E27FC236}">
              <a16:creationId xmlns=""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456" name="Text Box 9">
          <a:extLst>
            <a:ext uri="{FF2B5EF4-FFF2-40B4-BE49-F238E27FC236}">
              <a16:creationId xmlns=""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457" name="Text Box 11">
          <a:extLst>
            <a:ext uri="{FF2B5EF4-FFF2-40B4-BE49-F238E27FC236}">
              <a16:creationId xmlns=""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58" name="Text Box 18">
          <a:extLst>
            <a:ext uri="{FF2B5EF4-FFF2-40B4-BE49-F238E27FC236}">
              <a16:creationId xmlns=""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59" name="Text Box 19">
          <a:extLst>
            <a:ext uri="{FF2B5EF4-FFF2-40B4-BE49-F238E27FC236}">
              <a16:creationId xmlns=""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460" name="Text Box 20">
          <a:extLst>
            <a:ext uri="{FF2B5EF4-FFF2-40B4-BE49-F238E27FC236}">
              <a16:creationId xmlns=""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61" name="Text Box 18">
          <a:extLst>
            <a:ext uri="{FF2B5EF4-FFF2-40B4-BE49-F238E27FC236}">
              <a16:creationId xmlns=""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62" name="Text Box 19">
          <a:extLst>
            <a:ext uri="{FF2B5EF4-FFF2-40B4-BE49-F238E27FC236}">
              <a16:creationId xmlns=""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463" name="Text Box 20">
          <a:extLst>
            <a:ext uri="{FF2B5EF4-FFF2-40B4-BE49-F238E27FC236}">
              <a16:creationId xmlns=""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64" name="Text Box 54">
          <a:extLst>
            <a:ext uri="{FF2B5EF4-FFF2-40B4-BE49-F238E27FC236}">
              <a16:creationId xmlns=""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65" name="Text Box 55">
          <a:extLst>
            <a:ext uri="{FF2B5EF4-FFF2-40B4-BE49-F238E27FC236}">
              <a16:creationId xmlns=""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466" name="Text Box 56">
          <a:extLst>
            <a:ext uri="{FF2B5EF4-FFF2-40B4-BE49-F238E27FC236}">
              <a16:creationId xmlns=""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67" name="Text Box 18">
          <a:extLst>
            <a:ext uri="{FF2B5EF4-FFF2-40B4-BE49-F238E27FC236}">
              <a16:creationId xmlns=""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68" name="Text Box 19">
          <a:extLst>
            <a:ext uri="{FF2B5EF4-FFF2-40B4-BE49-F238E27FC236}">
              <a16:creationId xmlns=""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469" name="Text Box 20">
          <a:extLst>
            <a:ext uri="{FF2B5EF4-FFF2-40B4-BE49-F238E27FC236}">
              <a16:creationId xmlns=""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70" name="Text Box 18">
          <a:extLst>
            <a:ext uri="{FF2B5EF4-FFF2-40B4-BE49-F238E27FC236}">
              <a16:creationId xmlns=""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71" name="Text Box 19">
          <a:extLst>
            <a:ext uri="{FF2B5EF4-FFF2-40B4-BE49-F238E27FC236}">
              <a16:creationId xmlns=""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472" name="Text Box 20">
          <a:extLst>
            <a:ext uri="{FF2B5EF4-FFF2-40B4-BE49-F238E27FC236}">
              <a16:creationId xmlns=""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73" name="Text Box 54">
          <a:extLst>
            <a:ext uri="{FF2B5EF4-FFF2-40B4-BE49-F238E27FC236}">
              <a16:creationId xmlns=""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474" name="Text Box 55">
          <a:extLst>
            <a:ext uri="{FF2B5EF4-FFF2-40B4-BE49-F238E27FC236}">
              <a16:creationId xmlns=""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475" name="Text Box 56">
          <a:extLst>
            <a:ext uri="{FF2B5EF4-FFF2-40B4-BE49-F238E27FC236}">
              <a16:creationId xmlns=""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76" name="Text Box 18">
          <a:extLst>
            <a:ext uri="{FF2B5EF4-FFF2-40B4-BE49-F238E27FC236}">
              <a16:creationId xmlns=""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77" name="Text Box 19">
          <a:extLst>
            <a:ext uri="{FF2B5EF4-FFF2-40B4-BE49-F238E27FC236}">
              <a16:creationId xmlns=""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478" name="Text Box 20">
          <a:extLst>
            <a:ext uri="{FF2B5EF4-FFF2-40B4-BE49-F238E27FC236}">
              <a16:creationId xmlns=""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79" name="Text Box 18">
          <a:extLst>
            <a:ext uri="{FF2B5EF4-FFF2-40B4-BE49-F238E27FC236}">
              <a16:creationId xmlns=""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0" name="Text Box 19">
          <a:extLst>
            <a:ext uri="{FF2B5EF4-FFF2-40B4-BE49-F238E27FC236}">
              <a16:creationId xmlns=""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481" name="Text Box 20">
          <a:extLst>
            <a:ext uri="{FF2B5EF4-FFF2-40B4-BE49-F238E27FC236}">
              <a16:creationId xmlns=""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2" name="Text Box 54">
          <a:extLst>
            <a:ext uri="{FF2B5EF4-FFF2-40B4-BE49-F238E27FC236}">
              <a16:creationId xmlns=""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3" name="Text Box 55">
          <a:extLst>
            <a:ext uri="{FF2B5EF4-FFF2-40B4-BE49-F238E27FC236}">
              <a16:creationId xmlns=""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484" name="Text Box 56">
          <a:extLst>
            <a:ext uri="{FF2B5EF4-FFF2-40B4-BE49-F238E27FC236}">
              <a16:creationId xmlns=""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5" name="Text Box 18">
          <a:extLst>
            <a:ext uri="{FF2B5EF4-FFF2-40B4-BE49-F238E27FC236}">
              <a16:creationId xmlns=""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6" name="Text Box 19">
          <a:extLst>
            <a:ext uri="{FF2B5EF4-FFF2-40B4-BE49-F238E27FC236}">
              <a16:creationId xmlns=""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487" name="Text Box 20">
          <a:extLst>
            <a:ext uri="{FF2B5EF4-FFF2-40B4-BE49-F238E27FC236}">
              <a16:creationId xmlns=""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8" name="Text Box 18">
          <a:extLst>
            <a:ext uri="{FF2B5EF4-FFF2-40B4-BE49-F238E27FC236}">
              <a16:creationId xmlns=""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89" name="Text Box 19">
          <a:extLst>
            <a:ext uri="{FF2B5EF4-FFF2-40B4-BE49-F238E27FC236}">
              <a16:creationId xmlns=""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490" name="Text Box 20">
          <a:extLst>
            <a:ext uri="{FF2B5EF4-FFF2-40B4-BE49-F238E27FC236}">
              <a16:creationId xmlns=""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91" name="Text Box 54">
          <a:extLst>
            <a:ext uri="{FF2B5EF4-FFF2-40B4-BE49-F238E27FC236}">
              <a16:creationId xmlns=""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492" name="Text Box 55">
          <a:extLst>
            <a:ext uri="{FF2B5EF4-FFF2-40B4-BE49-F238E27FC236}">
              <a16:creationId xmlns=""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493" name="Text Box 56">
          <a:extLst>
            <a:ext uri="{FF2B5EF4-FFF2-40B4-BE49-F238E27FC236}">
              <a16:creationId xmlns=""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494" name="Text Box 1">
          <a:extLst>
            <a:ext uri="{FF2B5EF4-FFF2-40B4-BE49-F238E27FC236}">
              <a16:creationId xmlns=""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495" name="Text Box 2">
          <a:extLst>
            <a:ext uri="{FF2B5EF4-FFF2-40B4-BE49-F238E27FC236}">
              <a16:creationId xmlns=""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496" name="Text Box 3">
          <a:extLst>
            <a:ext uri="{FF2B5EF4-FFF2-40B4-BE49-F238E27FC236}">
              <a16:creationId xmlns=""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497" name="Text Box 4">
          <a:extLst>
            <a:ext uri="{FF2B5EF4-FFF2-40B4-BE49-F238E27FC236}">
              <a16:creationId xmlns=""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498" name="Text Box 5">
          <a:extLst>
            <a:ext uri="{FF2B5EF4-FFF2-40B4-BE49-F238E27FC236}">
              <a16:creationId xmlns=""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499" name="Text Box 6">
          <a:extLst>
            <a:ext uri="{FF2B5EF4-FFF2-40B4-BE49-F238E27FC236}">
              <a16:creationId xmlns=""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0" name="Text Box 1">
          <a:extLst>
            <a:ext uri="{FF2B5EF4-FFF2-40B4-BE49-F238E27FC236}">
              <a16:creationId xmlns=""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1" name="Text Box 2">
          <a:extLst>
            <a:ext uri="{FF2B5EF4-FFF2-40B4-BE49-F238E27FC236}">
              <a16:creationId xmlns=""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2" name="Text Box 3">
          <a:extLst>
            <a:ext uri="{FF2B5EF4-FFF2-40B4-BE49-F238E27FC236}">
              <a16:creationId xmlns=""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3" name="Text Box 4">
          <a:extLst>
            <a:ext uri="{FF2B5EF4-FFF2-40B4-BE49-F238E27FC236}">
              <a16:creationId xmlns=""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4" name="Text Box 5">
          <a:extLst>
            <a:ext uri="{FF2B5EF4-FFF2-40B4-BE49-F238E27FC236}">
              <a16:creationId xmlns=""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5" name="Text Box 6">
          <a:extLst>
            <a:ext uri="{FF2B5EF4-FFF2-40B4-BE49-F238E27FC236}">
              <a16:creationId xmlns=""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6" name="Text Box 1">
          <a:extLst>
            <a:ext uri="{FF2B5EF4-FFF2-40B4-BE49-F238E27FC236}">
              <a16:creationId xmlns=""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7" name="Text Box 2">
          <a:extLst>
            <a:ext uri="{FF2B5EF4-FFF2-40B4-BE49-F238E27FC236}">
              <a16:creationId xmlns=""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8" name="Text Box 3">
          <a:extLst>
            <a:ext uri="{FF2B5EF4-FFF2-40B4-BE49-F238E27FC236}">
              <a16:creationId xmlns=""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09" name="Text Box 4">
          <a:extLst>
            <a:ext uri="{FF2B5EF4-FFF2-40B4-BE49-F238E27FC236}">
              <a16:creationId xmlns=""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0" name="Text Box 5">
          <a:extLst>
            <a:ext uri="{FF2B5EF4-FFF2-40B4-BE49-F238E27FC236}">
              <a16:creationId xmlns=""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1" name="Text Box 6">
          <a:extLst>
            <a:ext uri="{FF2B5EF4-FFF2-40B4-BE49-F238E27FC236}">
              <a16:creationId xmlns=""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2" name="Text Box 1">
          <a:extLst>
            <a:ext uri="{FF2B5EF4-FFF2-40B4-BE49-F238E27FC236}">
              <a16:creationId xmlns=""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3" name="Text Box 2">
          <a:extLst>
            <a:ext uri="{FF2B5EF4-FFF2-40B4-BE49-F238E27FC236}">
              <a16:creationId xmlns=""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4" name="Text Box 3">
          <a:extLst>
            <a:ext uri="{FF2B5EF4-FFF2-40B4-BE49-F238E27FC236}">
              <a16:creationId xmlns=""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5" name="Text Box 4">
          <a:extLst>
            <a:ext uri="{FF2B5EF4-FFF2-40B4-BE49-F238E27FC236}">
              <a16:creationId xmlns=""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6" name="Text Box 5">
          <a:extLst>
            <a:ext uri="{FF2B5EF4-FFF2-40B4-BE49-F238E27FC236}">
              <a16:creationId xmlns=""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4517" name="Text Box 6">
          <a:extLst>
            <a:ext uri="{FF2B5EF4-FFF2-40B4-BE49-F238E27FC236}">
              <a16:creationId xmlns=""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18" name="Text Box 18">
          <a:extLst>
            <a:ext uri="{FF2B5EF4-FFF2-40B4-BE49-F238E27FC236}">
              <a16:creationId xmlns=""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19" name="Text Box 19">
          <a:extLst>
            <a:ext uri="{FF2B5EF4-FFF2-40B4-BE49-F238E27FC236}">
              <a16:creationId xmlns=""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520" name="Text Box 20">
          <a:extLst>
            <a:ext uri="{FF2B5EF4-FFF2-40B4-BE49-F238E27FC236}">
              <a16:creationId xmlns=""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21" name="Text Box 18">
          <a:extLst>
            <a:ext uri="{FF2B5EF4-FFF2-40B4-BE49-F238E27FC236}">
              <a16:creationId xmlns=""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22" name="Text Box 19">
          <a:extLst>
            <a:ext uri="{FF2B5EF4-FFF2-40B4-BE49-F238E27FC236}">
              <a16:creationId xmlns=""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523" name="Text Box 20">
          <a:extLst>
            <a:ext uri="{FF2B5EF4-FFF2-40B4-BE49-F238E27FC236}">
              <a16:creationId xmlns=""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24" name="Text Box 54">
          <a:extLst>
            <a:ext uri="{FF2B5EF4-FFF2-40B4-BE49-F238E27FC236}">
              <a16:creationId xmlns=""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25" name="Text Box 55">
          <a:extLst>
            <a:ext uri="{FF2B5EF4-FFF2-40B4-BE49-F238E27FC236}">
              <a16:creationId xmlns=""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526" name="Text Box 56">
          <a:extLst>
            <a:ext uri="{FF2B5EF4-FFF2-40B4-BE49-F238E27FC236}">
              <a16:creationId xmlns=""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27" name="Text Box 18">
          <a:extLst>
            <a:ext uri="{FF2B5EF4-FFF2-40B4-BE49-F238E27FC236}">
              <a16:creationId xmlns=""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28" name="Text Box 19">
          <a:extLst>
            <a:ext uri="{FF2B5EF4-FFF2-40B4-BE49-F238E27FC236}">
              <a16:creationId xmlns=""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529" name="Text Box 20">
          <a:extLst>
            <a:ext uri="{FF2B5EF4-FFF2-40B4-BE49-F238E27FC236}">
              <a16:creationId xmlns=""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30" name="Text Box 18">
          <a:extLst>
            <a:ext uri="{FF2B5EF4-FFF2-40B4-BE49-F238E27FC236}">
              <a16:creationId xmlns=""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31" name="Text Box 19">
          <a:extLst>
            <a:ext uri="{FF2B5EF4-FFF2-40B4-BE49-F238E27FC236}">
              <a16:creationId xmlns=""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532" name="Text Box 20">
          <a:extLst>
            <a:ext uri="{FF2B5EF4-FFF2-40B4-BE49-F238E27FC236}">
              <a16:creationId xmlns=""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33" name="Text Box 54">
          <a:extLst>
            <a:ext uri="{FF2B5EF4-FFF2-40B4-BE49-F238E27FC236}">
              <a16:creationId xmlns=""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534" name="Text Box 55">
          <a:extLst>
            <a:ext uri="{FF2B5EF4-FFF2-40B4-BE49-F238E27FC236}">
              <a16:creationId xmlns=""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4535" name="Text Box 56">
          <a:extLst>
            <a:ext uri="{FF2B5EF4-FFF2-40B4-BE49-F238E27FC236}">
              <a16:creationId xmlns=""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36" name="Text Box 18">
          <a:extLst>
            <a:ext uri="{FF2B5EF4-FFF2-40B4-BE49-F238E27FC236}">
              <a16:creationId xmlns=""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37" name="Text Box 19">
          <a:extLst>
            <a:ext uri="{FF2B5EF4-FFF2-40B4-BE49-F238E27FC236}">
              <a16:creationId xmlns=""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538" name="Text Box 20">
          <a:extLst>
            <a:ext uri="{FF2B5EF4-FFF2-40B4-BE49-F238E27FC236}">
              <a16:creationId xmlns=""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39" name="Text Box 18">
          <a:extLst>
            <a:ext uri="{FF2B5EF4-FFF2-40B4-BE49-F238E27FC236}">
              <a16:creationId xmlns=""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0" name="Text Box 19">
          <a:extLst>
            <a:ext uri="{FF2B5EF4-FFF2-40B4-BE49-F238E27FC236}">
              <a16:creationId xmlns=""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541" name="Text Box 20">
          <a:extLst>
            <a:ext uri="{FF2B5EF4-FFF2-40B4-BE49-F238E27FC236}">
              <a16:creationId xmlns=""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2" name="Text Box 54">
          <a:extLst>
            <a:ext uri="{FF2B5EF4-FFF2-40B4-BE49-F238E27FC236}">
              <a16:creationId xmlns=""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3" name="Text Box 55">
          <a:extLst>
            <a:ext uri="{FF2B5EF4-FFF2-40B4-BE49-F238E27FC236}">
              <a16:creationId xmlns=""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544" name="Text Box 56">
          <a:extLst>
            <a:ext uri="{FF2B5EF4-FFF2-40B4-BE49-F238E27FC236}">
              <a16:creationId xmlns=""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5" name="Text Box 18">
          <a:extLst>
            <a:ext uri="{FF2B5EF4-FFF2-40B4-BE49-F238E27FC236}">
              <a16:creationId xmlns=""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6" name="Text Box 19">
          <a:extLst>
            <a:ext uri="{FF2B5EF4-FFF2-40B4-BE49-F238E27FC236}">
              <a16:creationId xmlns=""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547" name="Text Box 20">
          <a:extLst>
            <a:ext uri="{FF2B5EF4-FFF2-40B4-BE49-F238E27FC236}">
              <a16:creationId xmlns=""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8" name="Text Box 18">
          <a:extLst>
            <a:ext uri="{FF2B5EF4-FFF2-40B4-BE49-F238E27FC236}">
              <a16:creationId xmlns=""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49" name="Text Box 19">
          <a:extLst>
            <a:ext uri="{FF2B5EF4-FFF2-40B4-BE49-F238E27FC236}">
              <a16:creationId xmlns=""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550" name="Text Box 20">
          <a:extLst>
            <a:ext uri="{FF2B5EF4-FFF2-40B4-BE49-F238E27FC236}">
              <a16:creationId xmlns=""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51" name="Text Box 54">
          <a:extLst>
            <a:ext uri="{FF2B5EF4-FFF2-40B4-BE49-F238E27FC236}">
              <a16:creationId xmlns=""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4552" name="Text Box 55">
          <a:extLst>
            <a:ext uri="{FF2B5EF4-FFF2-40B4-BE49-F238E27FC236}">
              <a16:creationId xmlns=""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4553" name="Text Box 56">
          <a:extLst>
            <a:ext uri="{FF2B5EF4-FFF2-40B4-BE49-F238E27FC236}">
              <a16:creationId xmlns=""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54" name="Text Box 1">
          <a:extLst>
            <a:ext uri="{FF2B5EF4-FFF2-40B4-BE49-F238E27FC236}">
              <a16:creationId xmlns=""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55" name="Text Box 2">
          <a:extLst>
            <a:ext uri="{FF2B5EF4-FFF2-40B4-BE49-F238E27FC236}">
              <a16:creationId xmlns=""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56" name="Text Box 3">
          <a:extLst>
            <a:ext uri="{FF2B5EF4-FFF2-40B4-BE49-F238E27FC236}">
              <a16:creationId xmlns=""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57" name="Text Box 4">
          <a:extLst>
            <a:ext uri="{FF2B5EF4-FFF2-40B4-BE49-F238E27FC236}">
              <a16:creationId xmlns=""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58" name="Text Box 5">
          <a:extLst>
            <a:ext uri="{FF2B5EF4-FFF2-40B4-BE49-F238E27FC236}">
              <a16:creationId xmlns=""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59" name="Text Box 6">
          <a:extLst>
            <a:ext uri="{FF2B5EF4-FFF2-40B4-BE49-F238E27FC236}">
              <a16:creationId xmlns=""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0" name="Text Box 1">
          <a:extLst>
            <a:ext uri="{FF2B5EF4-FFF2-40B4-BE49-F238E27FC236}">
              <a16:creationId xmlns=""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1" name="Text Box 2">
          <a:extLst>
            <a:ext uri="{FF2B5EF4-FFF2-40B4-BE49-F238E27FC236}">
              <a16:creationId xmlns=""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2" name="Text Box 3">
          <a:extLst>
            <a:ext uri="{FF2B5EF4-FFF2-40B4-BE49-F238E27FC236}">
              <a16:creationId xmlns=""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3" name="Text Box 4">
          <a:extLst>
            <a:ext uri="{FF2B5EF4-FFF2-40B4-BE49-F238E27FC236}">
              <a16:creationId xmlns=""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4" name="Text Box 5">
          <a:extLst>
            <a:ext uri="{FF2B5EF4-FFF2-40B4-BE49-F238E27FC236}">
              <a16:creationId xmlns=""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5" name="Text Box 6">
          <a:extLst>
            <a:ext uri="{FF2B5EF4-FFF2-40B4-BE49-F238E27FC236}">
              <a16:creationId xmlns=""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6" name="Text Box 1">
          <a:extLst>
            <a:ext uri="{FF2B5EF4-FFF2-40B4-BE49-F238E27FC236}">
              <a16:creationId xmlns=""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7" name="Text Box 2">
          <a:extLst>
            <a:ext uri="{FF2B5EF4-FFF2-40B4-BE49-F238E27FC236}">
              <a16:creationId xmlns=""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8" name="Text Box 3">
          <a:extLst>
            <a:ext uri="{FF2B5EF4-FFF2-40B4-BE49-F238E27FC236}">
              <a16:creationId xmlns=""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69" name="Text Box 4">
          <a:extLst>
            <a:ext uri="{FF2B5EF4-FFF2-40B4-BE49-F238E27FC236}">
              <a16:creationId xmlns=""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0" name="Text Box 5">
          <a:extLst>
            <a:ext uri="{FF2B5EF4-FFF2-40B4-BE49-F238E27FC236}">
              <a16:creationId xmlns=""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1" name="Text Box 6">
          <a:extLst>
            <a:ext uri="{FF2B5EF4-FFF2-40B4-BE49-F238E27FC236}">
              <a16:creationId xmlns=""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2" name="Text Box 1">
          <a:extLst>
            <a:ext uri="{FF2B5EF4-FFF2-40B4-BE49-F238E27FC236}">
              <a16:creationId xmlns=""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3" name="Text Box 2">
          <a:extLst>
            <a:ext uri="{FF2B5EF4-FFF2-40B4-BE49-F238E27FC236}">
              <a16:creationId xmlns=""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4" name="Text Box 3">
          <a:extLst>
            <a:ext uri="{FF2B5EF4-FFF2-40B4-BE49-F238E27FC236}">
              <a16:creationId xmlns=""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5" name="Text Box 4">
          <a:extLst>
            <a:ext uri="{FF2B5EF4-FFF2-40B4-BE49-F238E27FC236}">
              <a16:creationId xmlns=""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6" name="Text Box 5">
          <a:extLst>
            <a:ext uri="{FF2B5EF4-FFF2-40B4-BE49-F238E27FC236}">
              <a16:creationId xmlns=""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4577" name="Text Box 6">
          <a:extLst>
            <a:ext uri="{FF2B5EF4-FFF2-40B4-BE49-F238E27FC236}">
              <a16:creationId xmlns=""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78" name="Text Box 8">
          <a:extLst>
            <a:ext uri="{FF2B5EF4-FFF2-40B4-BE49-F238E27FC236}">
              <a16:creationId xmlns=""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79" name="Text Box 9">
          <a:extLst>
            <a:ext uri="{FF2B5EF4-FFF2-40B4-BE49-F238E27FC236}">
              <a16:creationId xmlns=""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80" name="Text Box 11">
          <a:extLst>
            <a:ext uri="{FF2B5EF4-FFF2-40B4-BE49-F238E27FC236}">
              <a16:creationId xmlns=""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81" name="Text Box 8">
          <a:extLst>
            <a:ext uri="{FF2B5EF4-FFF2-40B4-BE49-F238E27FC236}">
              <a16:creationId xmlns=""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82" name="Text Box 9">
          <a:extLst>
            <a:ext uri="{FF2B5EF4-FFF2-40B4-BE49-F238E27FC236}">
              <a16:creationId xmlns=""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83" name="Text Box 11">
          <a:extLst>
            <a:ext uri="{FF2B5EF4-FFF2-40B4-BE49-F238E27FC236}">
              <a16:creationId xmlns=""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84" name="Text Box 8">
          <a:extLst>
            <a:ext uri="{FF2B5EF4-FFF2-40B4-BE49-F238E27FC236}">
              <a16:creationId xmlns=""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85" name="Text Box 9">
          <a:extLst>
            <a:ext uri="{FF2B5EF4-FFF2-40B4-BE49-F238E27FC236}">
              <a16:creationId xmlns=""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86" name="Text Box 11">
          <a:extLst>
            <a:ext uri="{FF2B5EF4-FFF2-40B4-BE49-F238E27FC236}">
              <a16:creationId xmlns=""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87" name="Text Box 8">
          <a:extLst>
            <a:ext uri="{FF2B5EF4-FFF2-40B4-BE49-F238E27FC236}">
              <a16:creationId xmlns=""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88" name="Text Box 9">
          <a:extLst>
            <a:ext uri="{FF2B5EF4-FFF2-40B4-BE49-F238E27FC236}">
              <a16:creationId xmlns=""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89" name="Text Box 11">
          <a:extLst>
            <a:ext uri="{FF2B5EF4-FFF2-40B4-BE49-F238E27FC236}">
              <a16:creationId xmlns=""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0" name="Text Box 8">
          <a:extLst>
            <a:ext uri="{FF2B5EF4-FFF2-40B4-BE49-F238E27FC236}">
              <a16:creationId xmlns=""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1" name="Text Box 9">
          <a:extLst>
            <a:ext uri="{FF2B5EF4-FFF2-40B4-BE49-F238E27FC236}">
              <a16:creationId xmlns=""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92" name="Text Box 11">
          <a:extLst>
            <a:ext uri="{FF2B5EF4-FFF2-40B4-BE49-F238E27FC236}">
              <a16:creationId xmlns=""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3" name="Text Box 8">
          <a:extLst>
            <a:ext uri="{FF2B5EF4-FFF2-40B4-BE49-F238E27FC236}">
              <a16:creationId xmlns=""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4" name="Text Box 9">
          <a:extLst>
            <a:ext uri="{FF2B5EF4-FFF2-40B4-BE49-F238E27FC236}">
              <a16:creationId xmlns=""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95" name="Text Box 11">
          <a:extLst>
            <a:ext uri="{FF2B5EF4-FFF2-40B4-BE49-F238E27FC236}">
              <a16:creationId xmlns=""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6" name="Text Box 8">
          <a:extLst>
            <a:ext uri="{FF2B5EF4-FFF2-40B4-BE49-F238E27FC236}">
              <a16:creationId xmlns=""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7" name="Text Box 9">
          <a:extLst>
            <a:ext uri="{FF2B5EF4-FFF2-40B4-BE49-F238E27FC236}">
              <a16:creationId xmlns=""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598" name="Text Box 11">
          <a:extLst>
            <a:ext uri="{FF2B5EF4-FFF2-40B4-BE49-F238E27FC236}">
              <a16:creationId xmlns=""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599" name="Text Box 8">
          <a:extLst>
            <a:ext uri="{FF2B5EF4-FFF2-40B4-BE49-F238E27FC236}">
              <a16:creationId xmlns=""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0" name="Text Box 9">
          <a:extLst>
            <a:ext uri="{FF2B5EF4-FFF2-40B4-BE49-F238E27FC236}">
              <a16:creationId xmlns=""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01" name="Text Box 11">
          <a:extLst>
            <a:ext uri="{FF2B5EF4-FFF2-40B4-BE49-F238E27FC236}">
              <a16:creationId xmlns=""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2" name="Text Box 8">
          <a:extLst>
            <a:ext uri="{FF2B5EF4-FFF2-40B4-BE49-F238E27FC236}">
              <a16:creationId xmlns=""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3" name="Text Box 9">
          <a:extLst>
            <a:ext uri="{FF2B5EF4-FFF2-40B4-BE49-F238E27FC236}">
              <a16:creationId xmlns=""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04" name="Text Box 11">
          <a:extLst>
            <a:ext uri="{FF2B5EF4-FFF2-40B4-BE49-F238E27FC236}">
              <a16:creationId xmlns=""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5" name="Text Box 8">
          <a:extLst>
            <a:ext uri="{FF2B5EF4-FFF2-40B4-BE49-F238E27FC236}">
              <a16:creationId xmlns=""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6" name="Text Box 9">
          <a:extLst>
            <a:ext uri="{FF2B5EF4-FFF2-40B4-BE49-F238E27FC236}">
              <a16:creationId xmlns=""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07" name="Text Box 11">
          <a:extLst>
            <a:ext uri="{FF2B5EF4-FFF2-40B4-BE49-F238E27FC236}">
              <a16:creationId xmlns=""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8" name="Text Box 8">
          <a:extLst>
            <a:ext uri="{FF2B5EF4-FFF2-40B4-BE49-F238E27FC236}">
              <a16:creationId xmlns=""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09" name="Text Box 9">
          <a:extLst>
            <a:ext uri="{FF2B5EF4-FFF2-40B4-BE49-F238E27FC236}">
              <a16:creationId xmlns=""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10" name="Text Box 11">
          <a:extLst>
            <a:ext uri="{FF2B5EF4-FFF2-40B4-BE49-F238E27FC236}">
              <a16:creationId xmlns=""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11" name="Text Box 8">
          <a:extLst>
            <a:ext uri="{FF2B5EF4-FFF2-40B4-BE49-F238E27FC236}">
              <a16:creationId xmlns=""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12" name="Text Box 9">
          <a:extLst>
            <a:ext uri="{FF2B5EF4-FFF2-40B4-BE49-F238E27FC236}">
              <a16:creationId xmlns=""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13" name="Text Box 11">
          <a:extLst>
            <a:ext uri="{FF2B5EF4-FFF2-40B4-BE49-F238E27FC236}">
              <a16:creationId xmlns=""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14" name="Text Box 8">
          <a:extLst>
            <a:ext uri="{FF2B5EF4-FFF2-40B4-BE49-F238E27FC236}">
              <a16:creationId xmlns=""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15" name="Text Box 9">
          <a:extLst>
            <a:ext uri="{FF2B5EF4-FFF2-40B4-BE49-F238E27FC236}">
              <a16:creationId xmlns=""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16" name="Text Box 11">
          <a:extLst>
            <a:ext uri="{FF2B5EF4-FFF2-40B4-BE49-F238E27FC236}">
              <a16:creationId xmlns=""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17" name="Text Box 8">
          <a:extLst>
            <a:ext uri="{FF2B5EF4-FFF2-40B4-BE49-F238E27FC236}">
              <a16:creationId xmlns=""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18" name="Text Box 9">
          <a:extLst>
            <a:ext uri="{FF2B5EF4-FFF2-40B4-BE49-F238E27FC236}">
              <a16:creationId xmlns=""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19" name="Text Box 11">
          <a:extLst>
            <a:ext uri="{FF2B5EF4-FFF2-40B4-BE49-F238E27FC236}">
              <a16:creationId xmlns=""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0" name="Text Box 8">
          <a:extLst>
            <a:ext uri="{FF2B5EF4-FFF2-40B4-BE49-F238E27FC236}">
              <a16:creationId xmlns=""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1" name="Text Box 9">
          <a:extLst>
            <a:ext uri="{FF2B5EF4-FFF2-40B4-BE49-F238E27FC236}">
              <a16:creationId xmlns=""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22" name="Text Box 11">
          <a:extLst>
            <a:ext uri="{FF2B5EF4-FFF2-40B4-BE49-F238E27FC236}">
              <a16:creationId xmlns=""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3" name="Text Box 8">
          <a:extLst>
            <a:ext uri="{FF2B5EF4-FFF2-40B4-BE49-F238E27FC236}">
              <a16:creationId xmlns=""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4" name="Text Box 9">
          <a:extLst>
            <a:ext uri="{FF2B5EF4-FFF2-40B4-BE49-F238E27FC236}">
              <a16:creationId xmlns=""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25" name="Text Box 11">
          <a:extLst>
            <a:ext uri="{FF2B5EF4-FFF2-40B4-BE49-F238E27FC236}">
              <a16:creationId xmlns=""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6" name="Text Box 8">
          <a:extLst>
            <a:ext uri="{FF2B5EF4-FFF2-40B4-BE49-F238E27FC236}">
              <a16:creationId xmlns=""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7" name="Text Box 9">
          <a:extLst>
            <a:ext uri="{FF2B5EF4-FFF2-40B4-BE49-F238E27FC236}">
              <a16:creationId xmlns=""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28" name="Text Box 11">
          <a:extLst>
            <a:ext uri="{FF2B5EF4-FFF2-40B4-BE49-F238E27FC236}">
              <a16:creationId xmlns=""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29" name="Text Box 8">
          <a:extLst>
            <a:ext uri="{FF2B5EF4-FFF2-40B4-BE49-F238E27FC236}">
              <a16:creationId xmlns=""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0" name="Text Box 9">
          <a:extLst>
            <a:ext uri="{FF2B5EF4-FFF2-40B4-BE49-F238E27FC236}">
              <a16:creationId xmlns=""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31" name="Text Box 11">
          <a:extLst>
            <a:ext uri="{FF2B5EF4-FFF2-40B4-BE49-F238E27FC236}">
              <a16:creationId xmlns=""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2" name="Text Box 8">
          <a:extLst>
            <a:ext uri="{FF2B5EF4-FFF2-40B4-BE49-F238E27FC236}">
              <a16:creationId xmlns=""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3" name="Text Box 9">
          <a:extLst>
            <a:ext uri="{FF2B5EF4-FFF2-40B4-BE49-F238E27FC236}">
              <a16:creationId xmlns=""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34" name="Text Box 11">
          <a:extLst>
            <a:ext uri="{FF2B5EF4-FFF2-40B4-BE49-F238E27FC236}">
              <a16:creationId xmlns=""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5" name="Text Box 8">
          <a:extLst>
            <a:ext uri="{FF2B5EF4-FFF2-40B4-BE49-F238E27FC236}">
              <a16:creationId xmlns=""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6" name="Text Box 9">
          <a:extLst>
            <a:ext uri="{FF2B5EF4-FFF2-40B4-BE49-F238E27FC236}">
              <a16:creationId xmlns=""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37" name="Text Box 11">
          <a:extLst>
            <a:ext uri="{FF2B5EF4-FFF2-40B4-BE49-F238E27FC236}">
              <a16:creationId xmlns=""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8" name="Text Box 8">
          <a:extLst>
            <a:ext uri="{FF2B5EF4-FFF2-40B4-BE49-F238E27FC236}">
              <a16:creationId xmlns=""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39" name="Text Box 9">
          <a:extLst>
            <a:ext uri="{FF2B5EF4-FFF2-40B4-BE49-F238E27FC236}">
              <a16:creationId xmlns=""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40" name="Text Box 11">
          <a:extLst>
            <a:ext uri="{FF2B5EF4-FFF2-40B4-BE49-F238E27FC236}">
              <a16:creationId xmlns=""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41" name="Text Box 8">
          <a:extLst>
            <a:ext uri="{FF2B5EF4-FFF2-40B4-BE49-F238E27FC236}">
              <a16:creationId xmlns=""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42" name="Text Box 9">
          <a:extLst>
            <a:ext uri="{FF2B5EF4-FFF2-40B4-BE49-F238E27FC236}">
              <a16:creationId xmlns=""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43" name="Text Box 11">
          <a:extLst>
            <a:ext uri="{FF2B5EF4-FFF2-40B4-BE49-F238E27FC236}">
              <a16:creationId xmlns=""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44" name="Text Box 8">
          <a:extLst>
            <a:ext uri="{FF2B5EF4-FFF2-40B4-BE49-F238E27FC236}">
              <a16:creationId xmlns=""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45" name="Text Box 9">
          <a:extLst>
            <a:ext uri="{FF2B5EF4-FFF2-40B4-BE49-F238E27FC236}">
              <a16:creationId xmlns=""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46" name="Text Box 11">
          <a:extLst>
            <a:ext uri="{FF2B5EF4-FFF2-40B4-BE49-F238E27FC236}">
              <a16:creationId xmlns=""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47" name="Text Box 8">
          <a:extLst>
            <a:ext uri="{FF2B5EF4-FFF2-40B4-BE49-F238E27FC236}">
              <a16:creationId xmlns=""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48" name="Text Box 9">
          <a:extLst>
            <a:ext uri="{FF2B5EF4-FFF2-40B4-BE49-F238E27FC236}">
              <a16:creationId xmlns=""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49" name="Text Box 11">
          <a:extLst>
            <a:ext uri="{FF2B5EF4-FFF2-40B4-BE49-F238E27FC236}">
              <a16:creationId xmlns=""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0" name="Text Box 8">
          <a:extLst>
            <a:ext uri="{FF2B5EF4-FFF2-40B4-BE49-F238E27FC236}">
              <a16:creationId xmlns=""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1" name="Text Box 9">
          <a:extLst>
            <a:ext uri="{FF2B5EF4-FFF2-40B4-BE49-F238E27FC236}">
              <a16:creationId xmlns=""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52" name="Text Box 11">
          <a:extLst>
            <a:ext uri="{FF2B5EF4-FFF2-40B4-BE49-F238E27FC236}">
              <a16:creationId xmlns=""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3" name="Text Box 8">
          <a:extLst>
            <a:ext uri="{FF2B5EF4-FFF2-40B4-BE49-F238E27FC236}">
              <a16:creationId xmlns=""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4" name="Text Box 9">
          <a:extLst>
            <a:ext uri="{FF2B5EF4-FFF2-40B4-BE49-F238E27FC236}">
              <a16:creationId xmlns=""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55" name="Text Box 11">
          <a:extLst>
            <a:ext uri="{FF2B5EF4-FFF2-40B4-BE49-F238E27FC236}">
              <a16:creationId xmlns=""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6" name="Text Box 8">
          <a:extLst>
            <a:ext uri="{FF2B5EF4-FFF2-40B4-BE49-F238E27FC236}">
              <a16:creationId xmlns=""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7" name="Text Box 9">
          <a:extLst>
            <a:ext uri="{FF2B5EF4-FFF2-40B4-BE49-F238E27FC236}">
              <a16:creationId xmlns=""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58" name="Text Box 11">
          <a:extLst>
            <a:ext uri="{FF2B5EF4-FFF2-40B4-BE49-F238E27FC236}">
              <a16:creationId xmlns=""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59" name="Text Box 8">
          <a:extLst>
            <a:ext uri="{FF2B5EF4-FFF2-40B4-BE49-F238E27FC236}">
              <a16:creationId xmlns=""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0" name="Text Box 9">
          <a:extLst>
            <a:ext uri="{FF2B5EF4-FFF2-40B4-BE49-F238E27FC236}">
              <a16:creationId xmlns=""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61" name="Text Box 11">
          <a:extLst>
            <a:ext uri="{FF2B5EF4-FFF2-40B4-BE49-F238E27FC236}">
              <a16:creationId xmlns=""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2" name="Text Box 8">
          <a:extLst>
            <a:ext uri="{FF2B5EF4-FFF2-40B4-BE49-F238E27FC236}">
              <a16:creationId xmlns=""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3" name="Text Box 9">
          <a:extLst>
            <a:ext uri="{FF2B5EF4-FFF2-40B4-BE49-F238E27FC236}">
              <a16:creationId xmlns=""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64" name="Text Box 11">
          <a:extLst>
            <a:ext uri="{FF2B5EF4-FFF2-40B4-BE49-F238E27FC236}">
              <a16:creationId xmlns=""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5" name="Text Box 8">
          <a:extLst>
            <a:ext uri="{FF2B5EF4-FFF2-40B4-BE49-F238E27FC236}">
              <a16:creationId xmlns=""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6" name="Text Box 9">
          <a:extLst>
            <a:ext uri="{FF2B5EF4-FFF2-40B4-BE49-F238E27FC236}">
              <a16:creationId xmlns=""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67" name="Text Box 11">
          <a:extLst>
            <a:ext uri="{FF2B5EF4-FFF2-40B4-BE49-F238E27FC236}">
              <a16:creationId xmlns=""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8" name="Text Box 8">
          <a:extLst>
            <a:ext uri="{FF2B5EF4-FFF2-40B4-BE49-F238E27FC236}">
              <a16:creationId xmlns=""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69" name="Text Box 9">
          <a:extLst>
            <a:ext uri="{FF2B5EF4-FFF2-40B4-BE49-F238E27FC236}">
              <a16:creationId xmlns=""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70" name="Text Box 11">
          <a:extLst>
            <a:ext uri="{FF2B5EF4-FFF2-40B4-BE49-F238E27FC236}">
              <a16:creationId xmlns=""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71" name="Text Box 8">
          <a:extLst>
            <a:ext uri="{FF2B5EF4-FFF2-40B4-BE49-F238E27FC236}">
              <a16:creationId xmlns=""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72" name="Text Box 9">
          <a:extLst>
            <a:ext uri="{FF2B5EF4-FFF2-40B4-BE49-F238E27FC236}">
              <a16:creationId xmlns=""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73" name="Text Box 11">
          <a:extLst>
            <a:ext uri="{FF2B5EF4-FFF2-40B4-BE49-F238E27FC236}">
              <a16:creationId xmlns=""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74" name="Text Box 8">
          <a:extLst>
            <a:ext uri="{FF2B5EF4-FFF2-40B4-BE49-F238E27FC236}">
              <a16:creationId xmlns=""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75" name="Text Box 9">
          <a:extLst>
            <a:ext uri="{FF2B5EF4-FFF2-40B4-BE49-F238E27FC236}">
              <a16:creationId xmlns=""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76" name="Text Box 11">
          <a:extLst>
            <a:ext uri="{FF2B5EF4-FFF2-40B4-BE49-F238E27FC236}">
              <a16:creationId xmlns=""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77" name="Text Box 8">
          <a:extLst>
            <a:ext uri="{FF2B5EF4-FFF2-40B4-BE49-F238E27FC236}">
              <a16:creationId xmlns=""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78" name="Text Box 9">
          <a:extLst>
            <a:ext uri="{FF2B5EF4-FFF2-40B4-BE49-F238E27FC236}">
              <a16:creationId xmlns=""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79" name="Text Box 11">
          <a:extLst>
            <a:ext uri="{FF2B5EF4-FFF2-40B4-BE49-F238E27FC236}">
              <a16:creationId xmlns=""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0" name="Text Box 8">
          <a:extLst>
            <a:ext uri="{FF2B5EF4-FFF2-40B4-BE49-F238E27FC236}">
              <a16:creationId xmlns=""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1" name="Text Box 9">
          <a:extLst>
            <a:ext uri="{FF2B5EF4-FFF2-40B4-BE49-F238E27FC236}">
              <a16:creationId xmlns=""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82" name="Text Box 11">
          <a:extLst>
            <a:ext uri="{FF2B5EF4-FFF2-40B4-BE49-F238E27FC236}">
              <a16:creationId xmlns=""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3" name="Text Box 8">
          <a:extLst>
            <a:ext uri="{FF2B5EF4-FFF2-40B4-BE49-F238E27FC236}">
              <a16:creationId xmlns=""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4" name="Text Box 9">
          <a:extLst>
            <a:ext uri="{FF2B5EF4-FFF2-40B4-BE49-F238E27FC236}">
              <a16:creationId xmlns=""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85" name="Text Box 11">
          <a:extLst>
            <a:ext uri="{FF2B5EF4-FFF2-40B4-BE49-F238E27FC236}">
              <a16:creationId xmlns=""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6" name="Text Box 8">
          <a:extLst>
            <a:ext uri="{FF2B5EF4-FFF2-40B4-BE49-F238E27FC236}">
              <a16:creationId xmlns=""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7" name="Text Box 9">
          <a:extLst>
            <a:ext uri="{FF2B5EF4-FFF2-40B4-BE49-F238E27FC236}">
              <a16:creationId xmlns=""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88" name="Text Box 11">
          <a:extLst>
            <a:ext uri="{FF2B5EF4-FFF2-40B4-BE49-F238E27FC236}">
              <a16:creationId xmlns=""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89" name="Text Box 8">
          <a:extLst>
            <a:ext uri="{FF2B5EF4-FFF2-40B4-BE49-F238E27FC236}">
              <a16:creationId xmlns=""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0" name="Text Box 9">
          <a:extLst>
            <a:ext uri="{FF2B5EF4-FFF2-40B4-BE49-F238E27FC236}">
              <a16:creationId xmlns=""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91" name="Text Box 11">
          <a:extLst>
            <a:ext uri="{FF2B5EF4-FFF2-40B4-BE49-F238E27FC236}">
              <a16:creationId xmlns=""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2" name="Text Box 8">
          <a:extLst>
            <a:ext uri="{FF2B5EF4-FFF2-40B4-BE49-F238E27FC236}">
              <a16:creationId xmlns=""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3" name="Text Box 9">
          <a:extLst>
            <a:ext uri="{FF2B5EF4-FFF2-40B4-BE49-F238E27FC236}">
              <a16:creationId xmlns=""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94" name="Text Box 11">
          <a:extLst>
            <a:ext uri="{FF2B5EF4-FFF2-40B4-BE49-F238E27FC236}">
              <a16:creationId xmlns=""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5" name="Text Box 8">
          <a:extLst>
            <a:ext uri="{FF2B5EF4-FFF2-40B4-BE49-F238E27FC236}">
              <a16:creationId xmlns=""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6" name="Text Box 9">
          <a:extLst>
            <a:ext uri="{FF2B5EF4-FFF2-40B4-BE49-F238E27FC236}">
              <a16:creationId xmlns=""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697" name="Text Box 11">
          <a:extLst>
            <a:ext uri="{FF2B5EF4-FFF2-40B4-BE49-F238E27FC236}">
              <a16:creationId xmlns=""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8" name="Text Box 8">
          <a:extLst>
            <a:ext uri="{FF2B5EF4-FFF2-40B4-BE49-F238E27FC236}">
              <a16:creationId xmlns=""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699" name="Text Box 9">
          <a:extLst>
            <a:ext uri="{FF2B5EF4-FFF2-40B4-BE49-F238E27FC236}">
              <a16:creationId xmlns=""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00" name="Text Box 11">
          <a:extLst>
            <a:ext uri="{FF2B5EF4-FFF2-40B4-BE49-F238E27FC236}">
              <a16:creationId xmlns=""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01" name="Text Box 8">
          <a:extLst>
            <a:ext uri="{FF2B5EF4-FFF2-40B4-BE49-F238E27FC236}">
              <a16:creationId xmlns=""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02" name="Text Box 9">
          <a:extLst>
            <a:ext uri="{FF2B5EF4-FFF2-40B4-BE49-F238E27FC236}">
              <a16:creationId xmlns=""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03" name="Text Box 11">
          <a:extLst>
            <a:ext uri="{FF2B5EF4-FFF2-40B4-BE49-F238E27FC236}">
              <a16:creationId xmlns=""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04" name="Text Box 8">
          <a:extLst>
            <a:ext uri="{FF2B5EF4-FFF2-40B4-BE49-F238E27FC236}">
              <a16:creationId xmlns=""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05" name="Text Box 9">
          <a:extLst>
            <a:ext uri="{FF2B5EF4-FFF2-40B4-BE49-F238E27FC236}">
              <a16:creationId xmlns=""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06" name="Text Box 11">
          <a:extLst>
            <a:ext uri="{FF2B5EF4-FFF2-40B4-BE49-F238E27FC236}">
              <a16:creationId xmlns=""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07" name="Text Box 8">
          <a:extLst>
            <a:ext uri="{FF2B5EF4-FFF2-40B4-BE49-F238E27FC236}">
              <a16:creationId xmlns=""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08" name="Text Box 9">
          <a:extLst>
            <a:ext uri="{FF2B5EF4-FFF2-40B4-BE49-F238E27FC236}">
              <a16:creationId xmlns=""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09" name="Text Box 11">
          <a:extLst>
            <a:ext uri="{FF2B5EF4-FFF2-40B4-BE49-F238E27FC236}">
              <a16:creationId xmlns=""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0" name="Text Box 8">
          <a:extLst>
            <a:ext uri="{FF2B5EF4-FFF2-40B4-BE49-F238E27FC236}">
              <a16:creationId xmlns=""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1" name="Text Box 9">
          <a:extLst>
            <a:ext uri="{FF2B5EF4-FFF2-40B4-BE49-F238E27FC236}">
              <a16:creationId xmlns=""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12" name="Text Box 11">
          <a:extLst>
            <a:ext uri="{FF2B5EF4-FFF2-40B4-BE49-F238E27FC236}">
              <a16:creationId xmlns=""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3" name="Text Box 8">
          <a:extLst>
            <a:ext uri="{FF2B5EF4-FFF2-40B4-BE49-F238E27FC236}">
              <a16:creationId xmlns=""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4" name="Text Box 9">
          <a:extLst>
            <a:ext uri="{FF2B5EF4-FFF2-40B4-BE49-F238E27FC236}">
              <a16:creationId xmlns=""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15" name="Text Box 11">
          <a:extLst>
            <a:ext uri="{FF2B5EF4-FFF2-40B4-BE49-F238E27FC236}">
              <a16:creationId xmlns=""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6" name="Text Box 8">
          <a:extLst>
            <a:ext uri="{FF2B5EF4-FFF2-40B4-BE49-F238E27FC236}">
              <a16:creationId xmlns=""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7" name="Text Box 9">
          <a:extLst>
            <a:ext uri="{FF2B5EF4-FFF2-40B4-BE49-F238E27FC236}">
              <a16:creationId xmlns=""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18" name="Text Box 11">
          <a:extLst>
            <a:ext uri="{FF2B5EF4-FFF2-40B4-BE49-F238E27FC236}">
              <a16:creationId xmlns=""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19" name="Text Box 8">
          <a:extLst>
            <a:ext uri="{FF2B5EF4-FFF2-40B4-BE49-F238E27FC236}">
              <a16:creationId xmlns=""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0" name="Text Box 9">
          <a:extLst>
            <a:ext uri="{FF2B5EF4-FFF2-40B4-BE49-F238E27FC236}">
              <a16:creationId xmlns=""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21" name="Text Box 11">
          <a:extLst>
            <a:ext uri="{FF2B5EF4-FFF2-40B4-BE49-F238E27FC236}">
              <a16:creationId xmlns=""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2" name="Text Box 8">
          <a:extLst>
            <a:ext uri="{FF2B5EF4-FFF2-40B4-BE49-F238E27FC236}">
              <a16:creationId xmlns=""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3" name="Text Box 9">
          <a:extLst>
            <a:ext uri="{FF2B5EF4-FFF2-40B4-BE49-F238E27FC236}">
              <a16:creationId xmlns=""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24" name="Text Box 11">
          <a:extLst>
            <a:ext uri="{FF2B5EF4-FFF2-40B4-BE49-F238E27FC236}">
              <a16:creationId xmlns=""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5" name="Text Box 8">
          <a:extLst>
            <a:ext uri="{FF2B5EF4-FFF2-40B4-BE49-F238E27FC236}">
              <a16:creationId xmlns=""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6" name="Text Box 9">
          <a:extLst>
            <a:ext uri="{FF2B5EF4-FFF2-40B4-BE49-F238E27FC236}">
              <a16:creationId xmlns=""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27" name="Text Box 11">
          <a:extLst>
            <a:ext uri="{FF2B5EF4-FFF2-40B4-BE49-F238E27FC236}">
              <a16:creationId xmlns=""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8" name="Text Box 8">
          <a:extLst>
            <a:ext uri="{FF2B5EF4-FFF2-40B4-BE49-F238E27FC236}">
              <a16:creationId xmlns=""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29" name="Text Box 9">
          <a:extLst>
            <a:ext uri="{FF2B5EF4-FFF2-40B4-BE49-F238E27FC236}">
              <a16:creationId xmlns=""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30" name="Text Box 11">
          <a:extLst>
            <a:ext uri="{FF2B5EF4-FFF2-40B4-BE49-F238E27FC236}">
              <a16:creationId xmlns=""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31" name="Text Box 8">
          <a:extLst>
            <a:ext uri="{FF2B5EF4-FFF2-40B4-BE49-F238E27FC236}">
              <a16:creationId xmlns=""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32" name="Text Box 9">
          <a:extLst>
            <a:ext uri="{FF2B5EF4-FFF2-40B4-BE49-F238E27FC236}">
              <a16:creationId xmlns=""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33" name="Text Box 11">
          <a:extLst>
            <a:ext uri="{FF2B5EF4-FFF2-40B4-BE49-F238E27FC236}">
              <a16:creationId xmlns=""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34" name="Text Box 8">
          <a:extLst>
            <a:ext uri="{FF2B5EF4-FFF2-40B4-BE49-F238E27FC236}">
              <a16:creationId xmlns=""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35" name="Text Box 9">
          <a:extLst>
            <a:ext uri="{FF2B5EF4-FFF2-40B4-BE49-F238E27FC236}">
              <a16:creationId xmlns=""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36" name="Text Box 11">
          <a:extLst>
            <a:ext uri="{FF2B5EF4-FFF2-40B4-BE49-F238E27FC236}">
              <a16:creationId xmlns=""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37" name="Text Box 8">
          <a:extLst>
            <a:ext uri="{FF2B5EF4-FFF2-40B4-BE49-F238E27FC236}">
              <a16:creationId xmlns=""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38" name="Text Box 9">
          <a:extLst>
            <a:ext uri="{FF2B5EF4-FFF2-40B4-BE49-F238E27FC236}">
              <a16:creationId xmlns=""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39" name="Text Box 11">
          <a:extLst>
            <a:ext uri="{FF2B5EF4-FFF2-40B4-BE49-F238E27FC236}">
              <a16:creationId xmlns=""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0" name="Text Box 8">
          <a:extLst>
            <a:ext uri="{FF2B5EF4-FFF2-40B4-BE49-F238E27FC236}">
              <a16:creationId xmlns=""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1" name="Text Box 9">
          <a:extLst>
            <a:ext uri="{FF2B5EF4-FFF2-40B4-BE49-F238E27FC236}">
              <a16:creationId xmlns=""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42" name="Text Box 11">
          <a:extLst>
            <a:ext uri="{FF2B5EF4-FFF2-40B4-BE49-F238E27FC236}">
              <a16:creationId xmlns=""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3" name="Text Box 8">
          <a:extLst>
            <a:ext uri="{FF2B5EF4-FFF2-40B4-BE49-F238E27FC236}">
              <a16:creationId xmlns=""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4" name="Text Box 9">
          <a:extLst>
            <a:ext uri="{FF2B5EF4-FFF2-40B4-BE49-F238E27FC236}">
              <a16:creationId xmlns=""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45" name="Text Box 11">
          <a:extLst>
            <a:ext uri="{FF2B5EF4-FFF2-40B4-BE49-F238E27FC236}">
              <a16:creationId xmlns=""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6" name="Text Box 8">
          <a:extLst>
            <a:ext uri="{FF2B5EF4-FFF2-40B4-BE49-F238E27FC236}">
              <a16:creationId xmlns=""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7" name="Text Box 9">
          <a:extLst>
            <a:ext uri="{FF2B5EF4-FFF2-40B4-BE49-F238E27FC236}">
              <a16:creationId xmlns=""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48" name="Text Box 11">
          <a:extLst>
            <a:ext uri="{FF2B5EF4-FFF2-40B4-BE49-F238E27FC236}">
              <a16:creationId xmlns=""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49" name="Text Box 8">
          <a:extLst>
            <a:ext uri="{FF2B5EF4-FFF2-40B4-BE49-F238E27FC236}">
              <a16:creationId xmlns=""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0" name="Text Box 9">
          <a:extLst>
            <a:ext uri="{FF2B5EF4-FFF2-40B4-BE49-F238E27FC236}">
              <a16:creationId xmlns=""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51" name="Text Box 11">
          <a:extLst>
            <a:ext uri="{FF2B5EF4-FFF2-40B4-BE49-F238E27FC236}">
              <a16:creationId xmlns=""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2" name="Text Box 8">
          <a:extLst>
            <a:ext uri="{FF2B5EF4-FFF2-40B4-BE49-F238E27FC236}">
              <a16:creationId xmlns=""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3" name="Text Box 9">
          <a:extLst>
            <a:ext uri="{FF2B5EF4-FFF2-40B4-BE49-F238E27FC236}">
              <a16:creationId xmlns=""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54" name="Text Box 11">
          <a:extLst>
            <a:ext uri="{FF2B5EF4-FFF2-40B4-BE49-F238E27FC236}">
              <a16:creationId xmlns=""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5" name="Text Box 8">
          <a:extLst>
            <a:ext uri="{FF2B5EF4-FFF2-40B4-BE49-F238E27FC236}">
              <a16:creationId xmlns=""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6" name="Text Box 9">
          <a:extLst>
            <a:ext uri="{FF2B5EF4-FFF2-40B4-BE49-F238E27FC236}">
              <a16:creationId xmlns=""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57" name="Text Box 11">
          <a:extLst>
            <a:ext uri="{FF2B5EF4-FFF2-40B4-BE49-F238E27FC236}">
              <a16:creationId xmlns=""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8" name="Text Box 8">
          <a:extLst>
            <a:ext uri="{FF2B5EF4-FFF2-40B4-BE49-F238E27FC236}">
              <a16:creationId xmlns=""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59" name="Text Box 9">
          <a:extLst>
            <a:ext uri="{FF2B5EF4-FFF2-40B4-BE49-F238E27FC236}">
              <a16:creationId xmlns=""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60" name="Text Box 11">
          <a:extLst>
            <a:ext uri="{FF2B5EF4-FFF2-40B4-BE49-F238E27FC236}">
              <a16:creationId xmlns=""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61" name="Text Box 8">
          <a:extLst>
            <a:ext uri="{FF2B5EF4-FFF2-40B4-BE49-F238E27FC236}">
              <a16:creationId xmlns=""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62" name="Text Box 9">
          <a:extLst>
            <a:ext uri="{FF2B5EF4-FFF2-40B4-BE49-F238E27FC236}">
              <a16:creationId xmlns=""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63" name="Text Box 11">
          <a:extLst>
            <a:ext uri="{FF2B5EF4-FFF2-40B4-BE49-F238E27FC236}">
              <a16:creationId xmlns=""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64" name="Text Box 8">
          <a:extLst>
            <a:ext uri="{FF2B5EF4-FFF2-40B4-BE49-F238E27FC236}">
              <a16:creationId xmlns=""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65" name="Text Box 9">
          <a:extLst>
            <a:ext uri="{FF2B5EF4-FFF2-40B4-BE49-F238E27FC236}">
              <a16:creationId xmlns=""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66" name="Text Box 11">
          <a:extLst>
            <a:ext uri="{FF2B5EF4-FFF2-40B4-BE49-F238E27FC236}">
              <a16:creationId xmlns=""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67" name="Text Box 8">
          <a:extLst>
            <a:ext uri="{FF2B5EF4-FFF2-40B4-BE49-F238E27FC236}">
              <a16:creationId xmlns=""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68" name="Text Box 9">
          <a:extLst>
            <a:ext uri="{FF2B5EF4-FFF2-40B4-BE49-F238E27FC236}">
              <a16:creationId xmlns=""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69" name="Text Box 11">
          <a:extLst>
            <a:ext uri="{FF2B5EF4-FFF2-40B4-BE49-F238E27FC236}">
              <a16:creationId xmlns=""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0" name="Text Box 8">
          <a:extLst>
            <a:ext uri="{FF2B5EF4-FFF2-40B4-BE49-F238E27FC236}">
              <a16:creationId xmlns=""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1" name="Text Box 9">
          <a:extLst>
            <a:ext uri="{FF2B5EF4-FFF2-40B4-BE49-F238E27FC236}">
              <a16:creationId xmlns=""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72" name="Text Box 11">
          <a:extLst>
            <a:ext uri="{FF2B5EF4-FFF2-40B4-BE49-F238E27FC236}">
              <a16:creationId xmlns=""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3" name="Text Box 8">
          <a:extLst>
            <a:ext uri="{FF2B5EF4-FFF2-40B4-BE49-F238E27FC236}">
              <a16:creationId xmlns=""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4" name="Text Box 9">
          <a:extLst>
            <a:ext uri="{FF2B5EF4-FFF2-40B4-BE49-F238E27FC236}">
              <a16:creationId xmlns=""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4775" name="Text Box 11">
          <a:extLst>
            <a:ext uri="{FF2B5EF4-FFF2-40B4-BE49-F238E27FC236}">
              <a16:creationId xmlns=""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6" name="Text Box 8">
          <a:extLst>
            <a:ext uri="{FF2B5EF4-FFF2-40B4-BE49-F238E27FC236}">
              <a16:creationId xmlns=""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7" name="Text Box 9">
          <a:extLst>
            <a:ext uri="{FF2B5EF4-FFF2-40B4-BE49-F238E27FC236}">
              <a16:creationId xmlns=""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78" name="Text Box 11">
          <a:extLst>
            <a:ext uri="{FF2B5EF4-FFF2-40B4-BE49-F238E27FC236}">
              <a16:creationId xmlns=""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79" name="Text Box 8">
          <a:extLst>
            <a:ext uri="{FF2B5EF4-FFF2-40B4-BE49-F238E27FC236}">
              <a16:creationId xmlns=""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0" name="Text Box 9">
          <a:extLst>
            <a:ext uri="{FF2B5EF4-FFF2-40B4-BE49-F238E27FC236}">
              <a16:creationId xmlns=""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81" name="Text Box 11">
          <a:extLst>
            <a:ext uri="{FF2B5EF4-FFF2-40B4-BE49-F238E27FC236}">
              <a16:creationId xmlns=""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2" name="Text Box 8">
          <a:extLst>
            <a:ext uri="{FF2B5EF4-FFF2-40B4-BE49-F238E27FC236}">
              <a16:creationId xmlns=""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3" name="Text Box 9">
          <a:extLst>
            <a:ext uri="{FF2B5EF4-FFF2-40B4-BE49-F238E27FC236}">
              <a16:creationId xmlns=""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84" name="Text Box 11">
          <a:extLst>
            <a:ext uri="{FF2B5EF4-FFF2-40B4-BE49-F238E27FC236}">
              <a16:creationId xmlns=""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5" name="Text Box 8">
          <a:extLst>
            <a:ext uri="{FF2B5EF4-FFF2-40B4-BE49-F238E27FC236}">
              <a16:creationId xmlns=""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6" name="Text Box 9">
          <a:extLst>
            <a:ext uri="{FF2B5EF4-FFF2-40B4-BE49-F238E27FC236}">
              <a16:creationId xmlns=""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87" name="Text Box 11">
          <a:extLst>
            <a:ext uri="{FF2B5EF4-FFF2-40B4-BE49-F238E27FC236}">
              <a16:creationId xmlns=""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8" name="Text Box 8">
          <a:extLst>
            <a:ext uri="{FF2B5EF4-FFF2-40B4-BE49-F238E27FC236}">
              <a16:creationId xmlns=""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89" name="Text Box 9">
          <a:extLst>
            <a:ext uri="{FF2B5EF4-FFF2-40B4-BE49-F238E27FC236}">
              <a16:creationId xmlns=""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90" name="Text Box 11">
          <a:extLst>
            <a:ext uri="{FF2B5EF4-FFF2-40B4-BE49-F238E27FC236}">
              <a16:creationId xmlns=""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91" name="Text Box 8">
          <a:extLst>
            <a:ext uri="{FF2B5EF4-FFF2-40B4-BE49-F238E27FC236}">
              <a16:creationId xmlns=""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92" name="Text Box 9">
          <a:extLst>
            <a:ext uri="{FF2B5EF4-FFF2-40B4-BE49-F238E27FC236}">
              <a16:creationId xmlns=""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93" name="Text Box 11">
          <a:extLst>
            <a:ext uri="{FF2B5EF4-FFF2-40B4-BE49-F238E27FC236}">
              <a16:creationId xmlns=""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94" name="Text Box 8">
          <a:extLst>
            <a:ext uri="{FF2B5EF4-FFF2-40B4-BE49-F238E27FC236}">
              <a16:creationId xmlns=""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95" name="Text Box 9">
          <a:extLst>
            <a:ext uri="{FF2B5EF4-FFF2-40B4-BE49-F238E27FC236}">
              <a16:creationId xmlns=""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96" name="Text Box 11">
          <a:extLst>
            <a:ext uri="{FF2B5EF4-FFF2-40B4-BE49-F238E27FC236}">
              <a16:creationId xmlns=""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97" name="Text Box 8">
          <a:extLst>
            <a:ext uri="{FF2B5EF4-FFF2-40B4-BE49-F238E27FC236}">
              <a16:creationId xmlns=""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798" name="Text Box 9">
          <a:extLst>
            <a:ext uri="{FF2B5EF4-FFF2-40B4-BE49-F238E27FC236}">
              <a16:creationId xmlns=""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799" name="Text Box 11">
          <a:extLst>
            <a:ext uri="{FF2B5EF4-FFF2-40B4-BE49-F238E27FC236}">
              <a16:creationId xmlns=""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0" name="Text Box 8">
          <a:extLst>
            <a:ext uri="{FF2B5EF4-FFF2-40B4-BE49-F238E27FC236}">
              <a16:creationId xmlns=""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1" name="Text Box 9">
          <a:extLst>
            <a:ext uri="{FF2B5EF4-FFF2-40B4-BE49-F238E27FC236}">
              <a16:creationId xmlns=""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02" name="Text Box 11">
          <a:extLst>
            <a:ext uri="{FF2B5EF4-FFF2-40B4-BE49-F238E27FC236}">
              <a16:creationId xmlns=""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3" name="Text Box 8">
          <a:extLst>
            <a:ext uri="{FF2B5EF4-FFF2-40B4-BE49-F238E27FC236}">
              <a16:creationId xmlns=""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4" name="Text Box 9">
          <a:extLst>
            <a:ext uri="{FF2B5EF4-FFF2-40B4-BE49-F238E27FC236}">
              <a16:creationId xmlns=""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05" name="Text Box 11">
          <a:extLst>
            <a:ext uri="{FF2B5EF4-FFF2-40B4-BE49-F238E27FC236}">
              <a16:creationId xmlns=""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6" name="Text Box 8">
          <a:extLst>
            <a:ext uri="{FF2B5EF4-FFF2-40B4-BE49-F238E27FC236}">
              <a16:creationId xmlns=""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7" name="Text Box 9">
          <a:extLst>
            <a:ext uri="{FF2B5EF4-FFF2-40B4-BE49-F238E27FC236}">
              <a16:creationId xmlns=""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08" name="Text Box 11">
          <a:extLst>
            <a:ext uri="{FF2B5EF4-FFF2-40B4-BE49-F238E27FC236}">
              <a16:creationId xmlns=""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09" name="Text Box 8">
          <a:extLst>
            <a:ext uri="{FF2B5EF4-FFF2-40B4-BE49-F238E27FC236}">
              <a16:creationId xmlns=""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0" name="Text Box 9">
          <a:extLst>
            <a:ext uri="{FF2B5EF4-FFF2-40B4-BE49-F238E27FC236}">
              <a16:creationId xmlns=""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11" name="Text Box 11">
          <a:extLst>
            <a:ext uri="{FF2B5EF4-FFF2-40B4-BE49-F238E27FC236}">
              <a16:creationId xmlns=""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2" name="Text Box 8">
          <a:extLst>
            <a:ext uri="{FF2B5EF4-FFF2-40B4-BE49-F238E27FC236}">
              <a16:creationId xmlns=""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3" name="Text Box 9">
          <a:extLst>
            <a:ext uri="{FF2B5EF4-FFF2-40B4-BE49-F238E27FC236}">
              <a16:creationId xmlns=""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14" name="Text Box 11">
          <a:extLst>
            <a:ext uri="{FF2B5EF4-FFF2-40B4-BE49-F238E27FC236}">
              <a16:creationId xmlns=""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5" name="Text Box 8">
          <a:extLst>
            <a:ext uri="{FF2B5EF4-FFF2-40B4-BE49-F238E27FC236}">
              <a16:creationId xmlns=""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6" name="Text Box 9">
          <a:extLst>
            <a:ext uri="{FF2B5EF4-FFF2-40B4-BE49-F238E27FC236}">
              <a16:creationId xmlns=""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17" name="Text Box 11">
          <a:extLst>
            <a:ext uri="{FF2B5EF4-FFF2-40B4-BE49-F238E27FC236}">
              <a16:creationId xmlns=""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8" name="Text Box 8">
          <a:extLst>
            <a:ext uri="{FF2B5EF4-FFF2-40B4-BE49-F238E27FC236}">
              <a16:creationId xmlns=""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19" name="Text Box 9">
          <a:extLst>
            <a:ext uri="{FF2B5EF4-FFF2-40B4-BE49-F238E27FC236}">
              <a16:creationId xmlns=""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20" name="Text Box 11">
          <a:extLst>
            <a:ext uri="{FF2B5EF4-FFF2-40B4-BE49-F238E27FC236}">
              <a16:creationId xmlns=""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21" name="Text Box 8">
          <a:extLst>
            <a:ext uri="{FF2B5EF4-FFF2-40B4-BE49-F238E27FC236}">
              <a16:creationId xmlns=""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22" name="Text Box 9">
          <a:extLst>
            <a:ext uri="{FF2B5EF4-FFF2-40B4-BE49-F238E27FC236}">
              <a16:creationId xmlns=""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23" name="Text Box 11">
          <a:extLst>
            <a:ext uri="{FF2B5EF4-FFF2-40B4-BE49-F238E27FC236}">
              <a16:creationId xmlns=""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24" name="Text Box 8">
          <a:extLst>
            <a:ext uri="{FF2B5EF4-FFF2-40B4-BE49-F238E27FC236}">
              <a16:creationId xmlns=""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25" name="Text Box 9">
          <a:extLst>
            <a:ext uri="{FF2B5EF4-FFF2-40B4-BE49-F238E27FC236}">
              <a16:creationId xmlns=""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26" name="Text Box 11">
          <a:extLst>
            <a:ext uri="{FF2B5EF4-FFF2-40B4-BE49-F238E27FC236}">
              <a16:creationId xmlns=""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27" name="Text Box 8">
          <a:extLst>
            <a:ext uri="{FF2B5EF4-FFF2-40B4-BE49-F238E27FC236}">
              <a16:creationId xmlns=""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28" name="Text Box 9">
          <a:extLst>
            <a:ext uri="{FF2B5EF4-FFF2-40B4-BE49-F238E27FC236}">
              <a16:creationId xmlns=""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29" name="Text Box 11">
          <a:extLst>
            <a:ext uri="{FF2B5EF4-FFF2-40B4-BE49-F238E27FC236}">
              <a16:creationId xmlns=""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0" name="Text Box 8">
          <a:extLst>
            <a:ext uri="{FF2B5EF4-FFF2-40B4-BE49-F238E27FC236}">
              <a16:creationId xmlns=""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1" name="Text Box 9">
          <a:extLst>
            <a:ext uri="{FF2B5EF4-FFF2-40B4-BE49-F238E27FC236}">
              <a16:creationId xmlns=""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32" name="Text Box 11">
          <a:extLst>
            <a:ext uri="{FF2B5EF4-FFF2-40B4-BE49-F238E27FC236}">
              <a16:creationId xmlns=""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3" name="Text Box 8">
          <a:extLst>
            <a:ext uri="{FF2B5EF4-FFF2-40B4-BE49-F238E27FC236}">
              <a16:creationId xmlns=""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4" name="Text Box 9">
          <a:extLst>
            <a:ext uri="{FF2B5EF4-FFF2-40B4-BE49-F238E27FC236}">
              <a16:creationId xmlns=""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35" name="Text Box 11">
          <a:extLst>
            <a:ext uri="{FF2B5EF4-FFF2-40B4-BE49-F238E27FC236}">
              <a16:creationId xmlns=""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6" name="Text Box 8">
          <a:extLst>
            <a:ext uri="{FF2B5EF4-FFF2-40B4-BE49-F238E27FC236}">
              <a16:creationId xmlns=""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7" name="Text Box 9">
          <a:extLst>
            <a:ext uri="{FF2B5EF4-FFF2-40B4-BE49-F238E27FC236}">
              <a16:creationId xmlns=""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38" name="Text Box 11">
          <a:extLst>
            <a:ext uri="{FF2B5EF4-FFF2-40B4-BE49-F238E27FC236}">
              <a16:creationId xmlns=""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39" name="Text Box 8">
          <a:extLst>
            <a:ext uri="{FF2B5EF4-FFF2-40B4-BE49-F238E27FC236}">
              <a16:creationId xmlns=""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0" name="Text Box 9">
          <a:extLst>
            <a:ext uri="{FF2B5EF4-FFF2-40B4-BE49-F238E27FC236}">
              <a16:creationId xmlns=""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41" name="Text Box 11">
          <a:extLst>
            <a:ext uri="{FF2B5EF4-FFF2-40B4-BE49-F238E27FC236}">
              <a16:creationId xmlns=""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2" name="Text Box 8">
          <a:extLst>
            <a:ext uri="{FF2B5EF4-FFF2-40B4-BE49-F238E27FC236}">
              <a16:creationId xmlns=""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3" name="Text Box 9">
          <a:extLst>
            <a:ext uri="{FF2B5EF4-FFF2-40B4-BE49-F238E27FC236}">
              <a16:creationId xmlns=""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44" name="Text Box 11">
          <a:extLst>
            <a:ext uri="{FF2B5EF4-FFF2-40B4-BE49-F238E27FC236}">
              <a16:creationId xmlns=""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5" name="Text Box 8">
          <a:extLst>
            <a:ext uri="{FF2B5EF4-FFF2-40B4-BE49-F238E27FC236}">
              <a16:creationId xmlns=""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6" name="Text Box 9">
          <a:extLst>
            <a:ext uri="{FF2B5EF4-FFF2-40B4-BE49-F238E27FC236}">
              <a16:creationId xmlns=""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47" name="Text Box 11">
          <a:extLst>
            <a:ext uri="{FF2B5EF4-FFF2-40B4-BE49-F238E27FC236}">
              <a16:creationId xmlns=""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8" name="Text Box 8">
          <a:extLst>
            <a:ext uri="{FF2B5EF4-FFF2-40B4-BE49-F238E27FC236}">
              <a16:creationId xmlns=""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49" name="Text Box 9">
          <a:extLst>
            <a:ext uri="{FF2B5EF4-FFF2-40B4-BE49-F238E27FC236}">
              <a16:creationId xmlns=""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50" name="Text Box 11">
          <a:extLst>
            <a:ext uri="{FF2B5EF4-FFF2-40B4-BE49-F238E27FC236}">
              <a16:creationId xmlns=""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51" name="Text Box 8">
          <a:extLst>
            <a:ext uri="{FF2B5EF4-FFF2-40B4-BE49-F238E27FC236}">
              <a16:creationId xmlns=""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52" name="Text Box 9">
          <a:extLst>
            <a:ext uri="{FF2B5EF4-FFF2-40B4-BE49-F238E27FC236}">
              <a16:creationId xmlns=""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53" name="Text Box 11">
          <a:extLst>
            <a:ext uri="{FF2B5EF4-FFF2-40B4-BE49-F238E27FC236}">
              <a16:creationId xmlns=""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54" name="Text Box 8">
          <a:extLst>
            <a:ext uri="{FF2B5EF4-FFF2-40B4-BE49-F238E27FC236}">
              <a16:creationId xmlns=""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55" name="Text Box 9">
          <a:extLst>
            <a:ext uri="{FF2B5EF4-FFF2-40B4-BE49-F238E27FC236}">
              <a16:creationId xmlns=""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56" name="Text Box 11">
          <a:extLst>
            <a:ext uri="{FF2B5EF4-FFF2-40B4-BE49-F238E27FC236}">
              <a16:creationId xmlns=""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57" name="Text Box 8">
          <a:extLst>
            <a:ext uri="{FF2B5EF4-FFF2-40B4-BE49-F238E27FC236}">
              <a16:creationId xmlns=""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58" name="Text Box 9">
          <a:extLst>
            <a:ext uri="{FF2B5EF4-FFF2-40B4-BE49-F238E27FC236}">
              <a16:creationId xmlns=""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59" name="Text Box 11">
          <a:extLst>
            <a:ext uri="{FF2B5EF4-FFF2-40B4-BE49-F238E27FC236}">
              <a16:creationId xmlns=""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0" name="Text Box 8">
          <a:extLst>
            <a:ext uri="{FF2B5EF4-FFF2-40B4-BE49-F238E27FC236}">
              <a16:creationId xmlns=""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1" name="Text Box 9">
          <a:extLst>
            <a:ext uri="{FF2B5EF4-FFF2-40B4-BE49-F238E27FC236}">
              <a16:creationId xmlns=""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62" name="Text Box 11">
          <a:extLst>
            <a:ext uri="{FF2B5EF4-FFF2-40B4-BE49-F238E27FC236}">
              <a16:creationId xmlns=""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3" name="Text Box 8">
          <a:extLst>
            <a:ext uri="{FF2B5EF4-FFF2-40B4-BE49-F238E27FC236}">
              <a16:creationId xmlns=""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4" name="Text Box 9">
          <a:extLst>
            <a:ext uri="{FF2B5EF4-FFF2-40B4-BE49-F238E27FC236}">
              <a16:creationId xmlns=""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65" name="Text Box 11">
          <a:extLst>
            <a:ext uri="{FF2B5EF4-FFF2-40B4-BE49-F238E27FC236}">
              <a16:creationId xmlns=""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6" name="Text Box 8">
          <a:extLst>
            <a:ext uri="{FF2B5EF4-FFF2-40B4-BE49-F238E27FC236}">
              <a16:creationId xmlns=""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7" name="Text Box 9">
          <a:extLst>
            <a:ext uri="{FF2B5EF4-FFF2-40B4-BE49-F238E27FC236}">
              <a16:creationId xmlns=""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68" name="Text Box 11">
          <a:extLst>
            <a:ext uri="{FF2B5EF4-FFF2-40B4-BE49-F238E27FC236}">
              <a16:creationId xmlns=""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69" name="Text Box 8">
          <a:extLst>
            <a:ext uri="{FF2B5EF4-FFF2-40B4-BE49-F238E27FC236}">
              <a16:creationId xmlns=""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0" name="Text Box 9">
          <a:extLst>
            <a:ext uri="{FF2B5EF4-FFF2-40B4-BE49-F238E27FC236}">
              <a16:creationId xmlns=""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71" name="Text Box 11">
          <a:extLst>
            <a:ext uri="{FF2B5EF4-FFF2-40B4-BE49-F238E27FC236}">
              <a16:creationId xmlns=""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2" name="Text Box 8">
          <a:extLst>
            <a:ext uri="{FF2B5EF4-FFF2-40B4-BE49-F238E27FC236}">
              <a16:creationId xmlns=""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3" name="Text Box 9">
          <a:extLst>
            <a:ext uri="{FF2B5EF4-FFF2-40B4-BE49-F238E27FC236}">
              <a16:creationId xmlns=""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74" name="Text Box 11">
          <a:extLst>
            <a:ext uri="{FF2B5EF4-FFF2-40B4-BE49-F238E27FC236}">
              <a16:creationId xmlns=""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5" name="Text Box 8">
          <a:extLst>
            <a:ext uri="{FF2B5EF4-FFF2-40B4-BE49-F238E27FC236}">
              <a16:creationId xmlns=""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6" name="Text Box 9">
          <a:extLst>
            <a:ext uri="{FF2B5EF4-FFF2-40B4-BE49-F238E27FC236}">
              <a16:creationId xmlns=""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77" name="Text Box 11">
          <a:extLst>
            <a:ext uri="{FF2B5EF4-FFF2-40B4-BE49-F238E27FC236}">
              <a16:creationId xmlns=""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8" name="Text Box 8">
          <a:extLst>
            <a:ext uri="{FF2B5EF4-FFF2-40B4-BE49-F238E27FC236}">
              <a16:creationId xmlns=""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79" name="Text Box 9">
          <a:extLst>
            <a:ext uri="{FF2B5EF4-FFF2-40B4-BE49-F238E27FC236}">
              <a16:creationId xmlns=""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80" name="Text Box 11">
          <a:extLst>
            <a:ext uri="{FF2B5EF4-FFF2-40B4-BE49-F238E27FC236}">
              <a16:creationId xmlns=""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81" name="Text Box 8">
          <a:extLst>
            <a:ext uri="{FF2B5EF4-FFF2-40B4-BE49-F238E27FC236}">
              <a16:creationId xmlns=""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82" name="Text Box 9">
          <a:extLst>
            <a:ext uri="{FF2B5EF4-FFF2-40B4-BE49-F238E27FC236}">
              <a16:creationId xmlns=""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83" name="Text Box 11">
          <a:extLst>
            <a:ext uri="{FF2B5EF4-FFF2-40B4-BE49-F238E27FC236}">
              <a16:creationId xmlns=""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84" name="Text Box 8">
          <a:extLst>
            <a:ext uri="{FF2B5EF4-FFF2-40B4-BE49-F238E27FC236}">
              <a16:creationId xmlns=""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85" name="Text Box 9">
          <a:extLst>
            <a:ext uri="{FF2B5EF4-FFF2-40B4-BE49-F238E27FC236}">
              <a16:creationId xmlns=""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86" name="Text Box 11">
          <a:extLst>
            <a:ext uri="{FF2B5EF4-FFF2-40B4-BE49-F238E27FC236}">
              <a16:creationId xmlns=""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87" name="Text Box 8">
          <a:extLst>
            <a:ext uri="{FF2B5EF4-FFF2-40B4-BE49-F238E27FC236}">
              <a16:creationId xmlns=""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88" name="Text Box 9">
          <a:extLst>
            <a:ext uri="{FF2B5EF4-FFF2-40B4-BE49-F238E27FC236}">
              <a16:creationId xmlns=""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89" name="Text Box 11">
          <a:extLst>
            <a:ext uri="{FF2B5EF4-FFF2-40B4-BE49-F238E27FC236}">
              <a16:creationId xmlns=""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0" name="Text Box 8">
          <a:extLst>
            <a:ext uri="{FF2B5EF4-FFF2-40B4-BE49-F238E27FC236}">
              <a16:creationId xmlns=""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1" name="Text Box 9">
          <a:extLst>
            <a:ext uri="{FF2B5EF4-FFF2-40B4-BE49-F238E27FC236}">
              <a16:creationId xmlns=""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92" name="Text Box 11">
          <a:extLst>
            <a:ext uri="{FF2B5EF4-FFF2-40B4-BE49-F238E27FC236}">
              <a16:creationId xmlns=""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3" name="Text Box 8">
          <a:extLst>
            <a:ext uri="{FF2B5EF4-FFF2-40B4-BE49-F238E27FC236}">
              <a16:creationId xmlns=""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4" name="Text Box 9">
          <a:extLst>
            <a:ext uri="{FF2B5EF4-FFF2-40B4-BE49-F238E27FC236}">
              <a16:creationId xmlns=""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95" name="Text Box 11">
          <a:extLst>
            <a:ext uri="{FF2B5EF4-FFF2-40B4-BE49-F238E27FC236}">
              <a16:creationId xmlns=""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6" name="Text Box 8">
          <a:extLst>
            <a:ext uri="{FF2B5EF4-FFF2-40B4-BE49-F238E27FC236}">
              <a16:creationId xmlns=""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7" name="Text Box 9">
          <a:extLst>
            <a:ext uri="{FF2B5EF4-FFF2-40B4-BE49-F238E27FC236}">
              <a16:creationId xmlns=""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898" name="Text Box 11">
          <a:extLst>
            <a:ext uri="{FF2B5EF4-FFF2-40B4-BE49-F238E27FC236}">
              <a16:creationId xmlns=""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899" name="Text Box 8">
          <a:extLst>
            <a:ext uri="{FF2B5EF4-FFF2-40B4-BE49-F238E27FC236}">
              <a16:creationId xmlns=""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0" name="Text Box 9">
          <a:extLst>
            <a:ext uri="{FF2B5EF4-FFF2-40B4-BE49-F238E27FC236}">
              <a16:creationId xmlns=""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01" name="Text Box 11">
          <a:extLst>
            <a:ext uri="{FF2B5EF4-FFF2-40B4-BE49-F238E27FC236}">
              <a16:creationId xmlns=""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2" name="Text Box 8">
          <a:extLst>
            <a:ext uri="{FF2B5EF4-FFF2-40B4-BE49-F238E27FC236}">
              <a16:creationId xmlns=""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3" name="Text Box 9">
          <a:extLst>
            <a:ext uri="{FF2B5EF4-FFF2-40B4-BE49-F238E27FC236}">
              <a16:creationId xmlns=""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04" name="Text Box 11">
          <a:extLst>
            <a:ext uri="{FF2B5EF4-FFF2-40B4-BE49-F238E27FC236}">
              <a16:creationId xmlns=""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5" name="Text Box 8">
          <a:extLst>
            <a:ext uri="{FF2B5EF4-FFF2-40B4-BE49-F238E27FC236}">
              <a16:creationId xmlns=""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6" name="Text Box 9">
          <a:extLst>
            <a:ext uri="{FF2B5EF4-FFF2-40B4-BE49-F238E27FC236}">
              <a16:creationId xmlns=""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07" name="Text Box 11">
          <a:extLst>
            <a:ext uri="{FF2B5EF4-FFF2-40B4-BE49-F238E27FC236}">
              <a16:creationId xmlns=""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8" name="Text Box 8">
          <a:extLst>
            <a:ext uri="{FF2B5EF4-FFF2-40B4-BE49-F238E27FC236}">
              <a16:creationId xmlns=""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09" name="Text Box 9">
          <a:extLst>
            <a:ext uri="{FF2B5EF4-FFF2-40B4-BE49-F238E27FC236}">
              <a16:creationId xmlns=""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10" name="Text Box 11">
          <a:extLst>
            <a:ext uri="{FF2B5EF4-FFF2-40B4-BE49-F238E27FC236}">
              <a16:creationId xmlns=""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11" name="Text Box 8">
          <a:extLst>
            <a:ext uri="{FF2B5EF4-FFF2-40B4-BE49-F238E27FC236}">
              <a16:creationId xmlns=""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12" name="Text Box 9">
          <a:extLst>
            <a:ext uri="{FF2B5EF4-FFF2-40B4-BE49-F238E27FC236}">
              <a16:creationId xmlns=""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13" name="Text Box 11">
          <a:extLst>
            <a:ext uri="{FF2B5EF4-FFF2-40B4-BE49-F238E27FC236}">
              <a16:creationId xmlns=""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14" name="Text Box 8">
          <a:extLst>
            <a:ext uri="{FF2B5EF4-FFF2-40B4-BE49-F238E27FC236}">
              <a16:creationId xmlns=""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15" name="Text Box 9">
          <a:extLst>
            <a:ext uri="{FF2B5EF4-FFF2-40B4-BE49-F238E27FC236}">
              <a16:creationId xmlns=""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16" name="Text Box 11">
          <a:extLst>
            <a:ext uri="{FF2B5EF4-FFF2-40B4-BE49-F238E27FC236}">
              <a16:creationId xmlns=""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17" name="Text Box 8">
          <a:extLst>
            <a:ext uri="{FF2B5EF4-FFF2-40B4-BE49-F238E27FC236}">
              <a16:creationId xmlns=""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18" name="Text Box 9">
          <a:extLst>
            <a:ext uri="{FF2B5EF4-FFF2-40B4-BE49-F238E27FC236}">
              <a16:creationId xmlns=""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19" name="Text Box 11">
          <a:extLst>
            <a:ext uri="{FF2B5EF4-FFF2-40B4-BE49-F238E27FC236}">
              <a16:creationId xmlns=""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0" name="Text Box 8">
          <a:extLst>
            <a:ext uri="{FF2B5EF4-FFF2-40B4-BE49-F238E27FC236}">
              <a16:creationId xmlns=""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1" name="Text Box 9">
          <a:extLst>
            <a:ext uri="{FF2B5EF4-FFF2-40B4-BE49-F238E27FC236}">
              <a16:creationId xmlns=""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22" name="Text Box 11">
          <a:extLst>
            <a:ext uri="{FF2B5EF4-FFF2-40B4-BE49-F238E27FC236}">
              <a16:creationId xmlns=""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3" name="Text Box 8">
          <a:extLst>
            <a:ext uri="{FF2B5EF4-FFF2-40B4-BE49-F238E27FC236}">
              <a16:creationId xmlns=""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4" name="Text Box 9">
          <a:extLst>
            <a:ext uri="{FF2B5EF4-FFF2-40B4-BE49-F238E27FC236}">
              <a16:creationId xmlns=""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25" name="Text Box 11">
          <a:extLst>
            <a:ext uri="{FF2B5EF4-FFF2-40B4-BE49-F238E27FC236}">
              <a16:creationId xmlns=""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6" name="Text Box 8">
          <a:extLst>
            <a:ext uri="{FF2B5EF4-FFF2-40B4-BE49-F238E27FC236}">
              <a16:creationId xmlns=""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7" name="Text Box 9">
          <a:extLst>
            <a:ext uri="{FF2B5EF4-FFF2-40B4-BE49-F238E27FC236}">
              <a16:creationId xmlns=""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28" name="Text Box 11">
          <a:extLst>
            <a:ext uri="{FF2B5EF4-FFF2-40B4-BE49-F238E27FC236}">
              <a16:creationId xmlns=""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29" name="Text Box 8">
          <a:extLst>
            <a:ext uri="{FF2B5EF4-FFF2-40B4-BE49-F238E27FC236}">
              <a16:creationId xmlns=""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0" name="Text Box 9">
          <a:extLst>
            <a:ext uri="{FF2B5EF4-FFF2-40B4-BE49-F238E27FC236}">
              <a16:creationId xmlns=""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31" name="Text Box 11">
          <a:extLst>
            <a:ext uri="{FF2B5EF4-FFF2-40B4-BE49-F238E27FC236}">
              <a16:creationId xmlns=""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2" name="Text Box 8">
          <a:extLst>
            <a:ext uri="{FF2B5EF4-FFF2-40B4-BE49-F238E27FC236}">
              <a16:creationId xmlns=""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3" name="Text Box 9">
          <a:extLst>
            <a:ext uri="{FF2B5EF4-FFF2-40B4-BE49-F238E27FC236}">
              <a16:creationId xmlns=""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34" name="Text Box 11">
          <a:extLst>
            <a:ext uri="{FF2B5EF4-FFF2-40B4-BE49-F238E27FC236}">
              <a16:creationId xmlns=""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5" name="Text Box 8">
          <a:extLst>
            <a:ext uri="{FF2B5EF4-FFF2-40B4-BE49-F238E27FC236}">
              <a16:creationId xmlns=""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6" name="Text Box 9">
          <a:extLst>
            <a:ext uri="{FF2B5EF4-FFF2-40B4-BE49-F238E27FC236}">
              <a16:creationId xmlns=""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37" name="Text Box 11">
          <a:extLst>
            <a:ext uri="{FF2B5EF4-FFF2-40B4-BE49-F238E27FC236}">
              <a16:creationId xmlns=""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8" name="Text Box 8">
          <a:extLst>
            <a:ext uri="{FF2B5EF4-FFF2-40B4-BE49-F238E27FC236}">
              <a16:creationId xmlns=""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39" name="Text Box 9">
          <a:extLst>
            <a:ext uri="{FF2B5EF4-FFF2-40B4-BE49-F238E27FC236}">
              <a16:creationId xmlns=""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40" name="Text Box 11">
          <a:extLst>
            <a:ext uri="{FF2B5EF4-FFF2-40B4-BE49-F238E27FC236}">
              <a16:creationId xmlns=""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41" name="Text Box 8">
          <a:extLst>
            <a:ext uri="{FF2B5EF4-FFF2-40B4-BE49-F238E27FC236}">
              <a16:creationId xmlns=""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42" name="Text Box 9">
          <a:extLst>
            <a:ext uri="{FF2B5EF4-FFF2-40B4-BE49-F238E27FC236}">
              <a16:creationId xmlns=""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43" name="Text Box 11">
          <a:extLst>
            <a:ext uri="{FF2B5EF4-FFF2-40B4-BE49-F238E27FC236}">
              <a16:creationId xmlns=""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44" name="Text Box 8">
          <a:extLst>
            <a:ext uri="{FF2B5EF4-FFF2-40B4-BE49-F238E27FC236}">
              <a16:creationId xmlns=""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45" name="Text Box 9">
          <a:extLst>
            <a:ext uri="{FF2B5EF4-FFF2-40B4-BE49-F238E27FC236}">
              <a16:creationId xmlns=""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46" name="Text Box 11">
          <a:extLst>
            <a:ext uri="{FF2B5EF4-FFF2-40B4-BE49-F238E27FC236}">
              <a16:creationId xmlns=""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47" name="Text Box 8">
          <a:extLst>
            <a:ext uri="{FF2B5EF4-FFF2-40B4-BE49-F238E27FC236}">
              <a16:creationId xmlns=""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48" name="Text Box 9">
          <a:extLst>
            <a:ext uri="{FF2B5EF4-FFF2-40B4-BE49-F238E27FC236}">
              <a16:creationId xmlns=""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49" name="Text Box 11">
          <a:extLst>
            <a:ext uri="{FF2B5EF4-FFF2-40B4-BE49-F238E27FC236}">
              <a16:creationId xmlns=""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0" name="Text Box 8">
          <a:extLst>
            <a:ext uri="{FF2B5EF4-FFF2-40B4-BE49-F238E27FC236}">
              <a16:creationId xmlns=""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1" name="Text Box 9">
          <a:extLst>
            <a:ext uri="{FF2B5EF4-FFF2-40B4-BE49-F238E27FC236}">
              <a16:creationId xmlns=""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52" name="Text Box 11">
          <a:extLst>
            <a:ext uri="{FF2B5EF4-FFF2-40B4-BE49-F238E27FC236}">
              <a16:creationId xmlns=""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3" name="Text Box 8">
          <a:extLst>
            <a:ext uri="{FF2B5EF4-FFF2-40B4-BE49-F238E27FC236}">
              <a16:creationId xmlns=""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4" name="Text Box 9">
          <a:extLst>
            <a:ext uri="{FF2B5EF4-FFF2-40B4-BE49-F238E27FC236}">
              <a16:creationId xmlns=""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55" name="Text Box 11">
          <a:extLst>
            <a:ext uri="{FF2B5EF4-FFF2-40B4-BE49-F238E27FC236}">
              <a16:creationId xmlns=""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6" name="Text Box 8">
          <a:extLst>
            <a:ext uri="{FF2B5EF4-FFF2-40B4-BE49-F238E27FC236}">
              <a16:creationId xmlns=""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7" name="Text Box 9">
          <a:extLst>
            <a:ext uri="{FF2B5EF4-FFF2-40B4-BE49-F238E27FC236}">
              <a16:creationId xmlns=""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58" name="Text Box 11">
          <a:extLst>
            <a:ext uri="{FF2B5EF4-FFF2-40B4-BE49-F238E27FC236}">
              <a16:creationId xmlns=""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59" name="Text Box 8">
          <a:extLst>
            <a:ext uri="{FF2B5EF4-FFF2-40B4-BE49-F238E27FC236}">
              <a16:creationId xmlns=""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0" name="Text Box 9">
          <a:extLst>
            <a:ext uri="{FF2B5EF4-FFF2-40B4-BE49-F238E27FC236}">
              <a16:creationId xmlns=""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61" name="Text Box 11">
          <a:extLst>
            <a:ext uri="{FF2B5EF4-FFF2-40B4-BE49-F238E27FC236}">
              <a16:creationId xmlns=""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2" name="Text Box 8">
          <a:extLst>
            <a:ext uri="{FF2B5EF4-FFF2-40B4-BE49-F238E27FC236}">
              <a16:creationId xmlns=""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3" name="Text Box 9">
          <a:extLst>
            <a:ext uri="{FF2B5EF4-FFF2-40B4-BE49-F238E27FC236}">
              <a16:creationId xmlns=""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64" name="Text Box 11">
          <a:extLst>
            <a:ext uri="{FF2B5EF4-FFF2-40B4-BE49-F238E27FC236}">
              <a16:creationId xmlns=""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5" name="Text Box 8">
          <a:extLst>
            <a:ext uri="{FF2B5EF4-FFF2-40B4-BE49-F238E27FC236}">
              <a16:creationId xmlns=""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6" name="Text Box 9">
          <a:extLst>
            <a:ext uri="{FF2B5EF4-FFF2-40B4-BE49-F238E27FC236}">
              <a16:creationId xmlns=""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67" name="Text Box 11">
          <a:extLst>
            <a:ext uri="{FF2B5EF4-FFF2-40B4-BE49-F238E27FC236}">
              <a16:creationId xmlns=""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8" name="Text Box 8">
          <a:extLst>
            <a:ext uri="{FF2B5EF4-FFF2-40B4-BE49-F238E27FC236}">
              <a16:creationId xmlns=""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69" name="Text Box 9">
          <a:extLst>
            <a:ext uri="{FF2B5EF4-FFF2-40B4-BE49-F238E27FC236}">
              <a16:creationId xmlns=""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70" name="Text Box 11">
          <a:extLst>
            <a:ext uri="{FF2B5EF4-FFF2-40B4-BE49-F238E27FC236}">
              <a16:creationId xmlns=""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71" name="Text Box 8">
          <a:extLst>
            <a:ext uri="{FF2B5EF4-FFF2-40B4-BE49-F238E27FC236}">
              <a16:creationId xmlns=""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4972" name="Text Box 9">
          <a:extLst>
            <a:ext uri="{FF2B5EF4-FFF2-40B4-BE49-F238E27FC236}">
              <a16:creationId xmlns=""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4973" name="Text Box 11">
          <a:extLst>
            <a:ext uri="{FF2B5EF4-FFF2-40B4-BE49-F238E27FC236}">
              <a16:creationId xmlns=""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74" name="Text Box 18">
          <a:extLst>
            <a:ext uri="{FF2B5EF4-FFF2-40B4-BE49-F238E27FC236}">
              <a16:creationId xmlns=""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75" name="Text Box 19">
          <a:extLst>
            <a:ext uri="{FF2B5EF4-FFF2-40B4-BE49-F238E27FC236}">
              <a16:creationId xmlns=""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976" name="Text Box 20">
          <a:extLst>
            <a:ext uri="{FF2B5EF4-FFF2-40B4-BE49-F238E27FC236}">
              <a16:creationId xmlns=""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77" name="Text Box 18">
          <a:extLst>
            <a:ext uri="{FF2B5EF4-FFF2-40B4-BE49-F238E27FC236}">
              <a16:creationId xmlns=""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78" name="Text Box 19">
          <a:extLst>
            <a:ext uri="{FF2B5EF4-FFF2-40B4-BE49-F238E27FC236}">
              <a16:creationId xmlns=""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979" name="Text Box 20">
          <a:extLst>
            <a:ext uri="{FF2B5EF4-FFF2-40B4-BE49-F238E27FC236}">
              <a16:creationId xmlns=""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0" name="Text Box 54">
          <a:extLst>
            <a:ext uri="{FF2B5EF4-FFF2-40B4-BE49-F238E27FC236}">
              <a16:creationId xmlns=""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1" name="Text Box 55">
          <a:extLst>
            <a:ext uri="{FF2B5EF4-FFF2-40B4-BE49-F238E27FC236}">
              <a16:creationId xmlns=""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982" name="Text Box 56">
          <a:extLst>
            <a:ext uri="{FF2B5EF4-FFF2-40B4-BE49-F238E27FC236}">
              <a16:creationId xmlns=""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3" name="Text Box 18">
          <a:extLst>
            <a:ext uri="{FF2B5EF4-FFF2-40B4-BE49-F238E27FC236}">
              <a16:creationId xmlns=""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4" name="Text Box 19">
          <a:extLst>
            <a:ext uri="{FF2B5EF4-FFF2-40B4-BE49-F238E27FC236}">
              <a16:creationId xmlns=""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985" name="Text Box 20">
          <a:extLst>
            <a:ext uri="{FF2B5EF4-FFF2-40B4-BE49-F238E27FC236}">
              <a16:creationId xmlns=""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6" name="Text Box 18">
          <a:extLst>
            <a:ext uri="{FF2B5EF4-FFF2-40B4-BE49-F238E27FC236}">
              <a16:creationId xmlns=""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7" name="Text Box 19">
          <a:extLst>
            <a:ext uri="{FF2B5EF4-FFF2-40B4-BE49-F238E27FC236}">
              <a16:creationId xmlns=""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988" name="Text Box 20">
          <a:extLst>
            <a:ext uri="{FF2B5EF4-FFF2-40B4-BE49-F238E27FC236}">
              <a16:creationId xmlns=""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89" name="Text Box 54">
          <a:extLst>
            <a:ext uri="{FF2B5EF4-FFF2-40B4-BE49-F238E27FC236}">
              <a16:creationId xmlns=""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4990" name="Text Box 55">
          <a:extLst>
            <a:ext uri="{FF2B5EF4-FFF2-40B4-BE49-F238E27FC236}">
              <a16:creationId xmlns=""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4991" name="Text Box 56">
          <a:extLst>
            <a:ext uri="{FF2B5EF4-FFF2-40B4-BE49-F238E27FC236}">
              <a16:creationId xmlns=""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992" name="Text Box 18">
          <a:extLst>
            <a:ext uri="{FF2B5EF4-FFF2-40B4-BE49-F238E27FC236}">
              <a16:creationId xmlns=""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993" name="Text Box 19">
          <a:extLst>
            <a:ext uri="{FF2B5EF4-FFF2-40B4-BE49-F238E27FC236}">
              <a16:creationId xmlns=""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994" name="Text Box 20">
          <a:extLst>
            <a:ext uri="{FF2B5EF4-FFF2-40B4-BE49-F238E27FC236}">
              <a16:creationId xmlns=""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995" name="Text Box 18">
          <a:extLst>
            <a:ext uri="{FF2B5EF4-FFF2-40B4-BE49-F238E27FC236}">
              <a16:creationId xmlns=""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996" name="Text Box 19">
          <a:extLst>
            <a:ext uri="{FF2B5EF4-FFF2-40B4-BE49-F238E27FC236}">
              <a16:creationId xmlns=""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4997" name="Text Box 20">
          <a:extLst>
            <a:ext uri="{FF2B5EF4-FFF2-40B4-BE49-F238E27FC236}">
              <a16:creationId xmlns=""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998" name="Text Box 54">
          <a:extLst>
            <a:ext uri="{FF2B5EF4-FFF2-40B4-BE49-F238E27FC236}">
              <a16:creationId xmlns=""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4999" name="Text Box 55">
          <a:extLst>
            <a:ext uri="{FF2B5EF4-FFF2-40B4-BE49-F238E27FC236}">
              <a16:creationId xmlns=""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000" name="Text Box 56">
          <a:extLst>
            <a:ext uri="{FF2B5EF4-FFF2-40B4-BE49-F238E27FC236}">
              <a16:creationId xmlns=""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001" name="Text Box 18">
          <a:extLst>
            <a:ext uri="{FF2B5EF4-FFF2-40B4-BE49-F238E27FC236}">
              <a16:creationId xmlns=""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002" name="Text Box 19">
          <a:extLst>
            <a:ext uri="{FF2B5EF4-FFF2-40B4-BE49-F238E27FC236}">
              <a16:creationId xmlns=""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003" name="Text Box 20">
          <a:extLst>
            <a:ext uri="{FF2B5EF4-FFF2-40B4-BE49-F238E27FC236}">
              <a16:creationId xmlns=""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004" name="Text Box 18">
          <a:extLst>
            <a:ext uri="{FF2B5EF4-FFF2-40B4-BE49-F238E27FC236}">
              <a16:creationId xmlns=""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005" name="Text Box 19">
          <a:extLst>
            <a:ext uri="{FF2B5EF4-FFF2-40B4-BE49-F238E27FC236}">
              <a16:creationId xmlns=""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006" name="Text Box 20">
          <a:extLst>
            <a:ext uri="{FF2B5EF4-FFF2-40B4-BE49-F238E27FC236}">
              <a16:creationId xmlns=""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007" name="Text Box 54">
          <a:extLst>
            <a:ext uri="{FF2B5EF4-FFF2-40B4-BE49-F238E27FC236}">
              <a16:creationId xmlns=""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008" name="Text Box 55">
          <a:extLst>
            <a:ext uri="{FF2B5EF4-FFF2-40B4-BE49-F238E27FC236}">
              <a16:creationId xmlns=""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009" name="Text Box 56">
          <a:extLst>
            <a:ext uri="{FF2B5EF4-FFF2-40B4-BE49-F238E27FC236}">
              <a16:creationId xmlns=""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0" name="Text Box 1">
          <a:extLst>
            <a:ext uri="{FF2B5EF4-FFF2-40B4-BE49-F238E27FC236}">
              <a16:creationId xmlns=""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1" name="Text Box 2">
          <a:extLst>
            <a:ext uri="{FF2B5EF4-FFF2-40B4-BE49-F238E27FC236}">
              <a16:creationId xmlns=""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2" name="Text Box 3">
          <a:extLst>
            <a:ext uri="{FF2B5EF4-FFF2-40B4-BE49-F238E27FC236}">
              <a16:creationId xmlns=""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3" name="Text Box 4">
          <a:extLst>
            <a:ext uri="{FF2B5EF4-FFF2-40B4-BE49-F238E27FC236}">
              <a16:creationId xmlns=""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4" name="Text Box 5">
          <a:extLst>
            <a:ext uri="{FF2B5EF4-FFF2-40B4-BE49-F238E27FC236}">
              <a16:creationId xmlns=""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5" name="Text Box 6">
          <a:extLst>
            <a:ext uri="{FF2B5EF4-FFF2-40B4-BE49-F238E27FC236}">
              <a16:creationId xmlns=""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6" name="Text Box 1">
          <a:extLst>
            <a:ext uri="{FF2B5EF4-FFF2-40B4-BE49-F238E27FC236}">
              <a16:creationId xmlns=""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7" name="Text Box 2">
          <a:extLst>
            <a:ext uri="{FF2B5EF4-FFF2-40B4-BE49-F238E27FC236}">
              <a16:creationId xmlns=""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8" name="Text Box 3">
          <a:extLst>
            <a:ext uri="{FF2B5EF4-FFF2-40B4-BE49-F238E27FC236}">
              <a16:creationId xmlns=""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19" name="Text Box 4">
          <a:extLst>
            <a:ext uri="{FF2B5EF4-FFF2-40B4-BE49-F238E27FC236}">
              <a16:creationId xmlns=""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0" name="Text Box 5">
          <a:extLst>
            <a:ext uri="{FF2B5EF4-FFF2-40B4-BE49-F238E27FC236}">
              <a16:creationId xmlns=""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1" name="Text Box 6">
          <a:extLst>
            <a:ext uri="{FF2B5EF4-FFF2-40B4-BE49-F238E27FC236}">
              <a16:creationId xmlns=""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2" name="Text Box 1">
          <a:extLst>
            <a:ext uri="{FF2B5EF4-FFF2-40B4-BE49-F238E27FC236}">
              <a16:creationId xmlns=""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3" name="Text Box 2">
          <a:extLst>
            <a:ext uri="{FF2B5EF4-FFF2-40B4-BE49-F238E27FC236}">
              <a16:creationId xmlns=""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4" name="Text Box 3">
          <a:extLst>
            <a:ext uri="{FF2B5EF4-FFF2-40B4-BE49-F238E27FC236}">
              <a16:creationId xmlns=""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5" name="Text Box 4">
          <a:extLst>
            <a:ext uri="{FF2B5EF4-FFF2-40B4-BE49-F238E27FC236}">
              <a16:creationId xmlns=""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6" name="Text Box 5">
          <a:extLst>
            <a:ext uri="{FF2B5EF4-FFF2-40B4-BE49-F238E27FC236}">
              <a16:creationId xmlns=""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7" name="Text Box 6">
          <a:extLst>
            <a:ext uri="{FF2B5EF4-FFF2-40B4-BE49-F238E27FC236}">
              <a16:creationId xmlns=""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8" name="Text Box 1">
          <a:extLst>
            <a:ext uri="{FF2B5EF4-FFF2-40B4-BE49-F238E27FC236}">
              <a16:creationId xmlns=""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29" name="Text Box 2">
          <a:extLst>
            <a:ext uri="{FF2B5EF4-FFF2-40B4-BE49-F238E27FC236}">
              <a16:creationId xmlns=""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30" name="Text Box 3">
          <a:extLst>
            <a:ext uri="{FF2B5EF4-FFF2-40B4-BE49-F238E27FC236}">
              <a16:creationId xmlns=""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31" name="Text Box 4">
          <a:extLst>
            <a:ext uri="{FF2B5EF4-FFF2-40B4-BE49-F238E27FC236}">
              <a16:creationId xmlns=""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32" name="Text Box 5">
          <a:extLst>
            <a:ext uri="{FF2B5EF4-FFF2-40B4-BE49-F238E27FC236}">
              <a16:creationId xmlns=""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033" name="Text Box 6">
          <a:extLst>
            <a:ext uri="{FF2B5EF4-FFF2-40B4-BE49-F238E27FC236}">
              <a16:creationId xmlns=""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34" name="Text Box 85">
          <a:extLst>
            <a:ext uri="{FF2B5EF4-FFF2-40B4-BE49-F238E27FC236}">
              <a16:creationId xmlns=""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35" name="Text Box 87">
          <a:extLst>
            <a:ext uri="{FF2B5EF4-FFF2-40B4-BE49-F238E27FC236}">
              <a16:creationId xmlns=""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36" name="Text Box 93">
          <a:extLst>
            <a:ext uri="{FF2B5EF4-FFF2-40B4-BE49-F238E27FC236}">
              <a16:creationId xmlns=""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37" name="Text Box 85">
          <a:extLst>
            <a:ext uri="{FF2B5EF4-FFF2-40B4-BE49-F238E27FC236}">
              <a16:creationId xmlns=""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38" name="Text Box 87">
          <a:extLst>
            <a:ext uri="{FF2B5EF4-FFF2-40B4-BE49-F238E27FC236}">
              <a16:creationId xmlns=""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39" name="Text Box 93">
          <a:extLst>
            <a:ext uri="{FF2B5EF4-FFF2-40B4-BE49-F238E27FC236}">
              <a16:creationId xmlns=""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0" name="Text Box 85">
          <a:extLst>
            <a:ext uri="{FF2B5EF4-FFF2-40B4-BE49-F238E27FC236}">
              <a16:creationId xmlns=""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1" name="Text Box 87">
          <a:extLst>
            <a:ext uri="{FF2B5EF4-FFF2-40B4-BE49-F238E27FC236}">
              <a16:creationId xmlns=""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2" name="Text Box 93">
          <a:extLst>
            <a:ext uri="{FF2B5EF4-FFF2-40B4-BE49-F238E27FC236}">
              <a16:creationId xmlns=""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3" name="Text Box 85">
          <a:extLst>
            <a:ext uri="{FF2B5EF4-FFF2-40B4-BE49-F238E27FC236}">
              <a16:creationId xmlns=""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4" name="Text Box 87">
          <a:extLst>
            <a:ext uri="{FF2B5EF4-FFF2-40B4-BE49-F238E27FC236}">
              <a16:creationId xmlns=""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5" name="Text Box 93">
          <a:extLst>
            <a:ext uri="{FF2B5EF4-FFF2-40B4-BE49-F238E27FC236}">
              <a16:creationId xmlns=""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6" name="Text Box 85">
          <a:extLst>
            <a:ext uri="{FF2B5EF4-FFF2-40B4-BE49-F238E27FC236}">
              <a16:creationId xmlns=""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7" name="Text Box 87">
          <a:extLst>
            <a:ext uri="{FF2B5EF4-FFF2-40B4-BE49-F238E27FC236}">
              <a16:creationId xmlns=""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8" name="Text Box 93">
          <a:extLst>
            <a:ext uri="{FF2B5EF4-FFF2-40B4-BE49-F238E27FC236}">
              <a16:creationId xmlns=""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49" name="Text Box 85">
          <a:extLst>
            <a:ext uri="{FF2B5EF4-FFF2-40B4-BE49-F238E27FC236}">
              <a16:creationId xmlns=""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0" name="Text Box 87">
          <a:extLst>
            <a:ext uri="{FF2B5EF4-FFF2-40B4-BE49-F238E27FC236}">
              <a16:creationId xmlns=""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1" name="Text Box 93">
          <a:extLst>
            <a:ext uri="{FF2B5EF4-FFF2-40B4-BE49-F238E27FC236}">
              <a16:creationId xmlns=""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2" name="Text Box 85">
          <a:extLst>
            <a:ext uri="{FF2B5EF4-FFF2-40B4-BE49-F238E27FC236}">
              <a16:creationId xmlns=""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3" name="Text Box 87">
          <a:extLst>
            <a:ext uri="{FF2B5EF4-FFF2-40B4-BE49-F238E27FC236}">
              <a16:creationId xmlns=""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4" name="Text Box 93">
          <a:extLst>
            <a:ext uri="{FF2B5EF4-FFF2-40B4-BE49-F238E27FC236}">
              <a16:creationId xmlns=""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5" name="Text Box 85">
          <a:extLst>
            <a:ext uri="{FF2B5EF4-FFF2-40B4-BE49-F238E27FC236}">
              <a16:creationId xmlns=""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6" name="Text Box 87">
          <a:extLst>
            <a:ext uri="{FF2B5EF4-FFF2-40B4-BE49-F238E27FC236}">
              <a16:creationId xmlns=""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7" name="Text Box 93">
          <a:extLst>
            <a:ext uri="{FF2B5EF4-FFF2-40B4-BE49-F238E27FC236}">
              <a16:creationId xmlns=""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8" name="Text Box 85">
          <a:extLst>
            <a:ext uri="{FF2B5EF4-FFF2-40B4-BE49-F238E27FC236}">
              <a16:creationId xmlns=""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59" name="Text Box 87">
          <a:extLst>
            <a:ext uri="{FF2B5EF4-FFF2-40B4-BE49-F238E27FC236}">
              <a16:creationId xmlns=""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0" name="Text Box 93">
          <a:extLst>
            <a:ext uri="{FF2B5EF4-FFF2-40B4-BE49-F238E27FC236}">
              <a16:creationId xmlns=""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1" name="Text Box 85">
          <a:extLst>
            <a:ext uri="{FF2B5EF4-FFF2-40B4-BE49-F238E27FC236}">
              <a16:creationId xmlns=""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2" name="Text Box 87">
          <a:extLst>
            <a:ext uri="{FF2B5EF4-FFF2-40B4-BE49-F238E27FC236}">
              <a16:creationId xmlns=""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3" name="Text Box 93">
          <a:extLst>
            <a:ext uri="{FF2B5EF4-FFF2-40B4-BE49-F238E27FC236}">
              <a16:creationId xmlns=""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4" name="Text Box 85">
          <a:extLst>
            <a:ext uri="{FF2B5EF4-FFF2-40B4-BE49-F238E27FC236}">
              <a16:creationId xmlns=""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5" name="Text Box 87">
          <a:extLst>
            <a:ext uri="{FF2B5EF4-FFF2-40B4-BE49-F238E27FC236}">
              <a16:creationId xmlns=""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6" name="Text Box 93">
          <a:extLst>
            <a:ext uri="{FF2B5EF4-FFF2-40B4-BE49-F238E27FC236}">
              <a16:creationId xmlns=""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7" name="Text Box 85">
          <a:extLst>
            <a:ext uri="{FF2B5EF4-FFF2-40B4-BE49-F238E27FC236}">
              <a16:creationId xmlns=""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8" name="Text Box 87">
          <a:extLst>
            <a:ext uri="{FF2B5EF4-FFF2-40B4-BE49-F238E27FC236}">
              <a16:creationId xmlns=""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69" name="Text Box 93">
          <a:extLst>
            <a:ext uri="{FF2B5EF4-FFF2-40B4-BE49-F238E27FC236}">
              <a16:creationId xmlns=""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0" name="Text Box 85">
          <a:extLst>
            <a:ext uri="{FF2B5EF4-FFF2-40B4-BE49-F238E27FC236}">
              <a16:creationId xmlns=""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1" name="Text Box 87">
          <a:extLst>
            <a:ext uri="{FF2B5EF4-FFF2-40B4-BE49-F238E27FC236}">
              <a16:creationId xmlns=""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2" name="Text Box 93">
          <a:extLst>
            <a:ext uri="{FF2B5EF4-FFF2-40B4-BE49-F238E27FC236}">
              <a16:creationId xmlns=""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3" name="Text Box 85">
          <a:extLst>
            <a:ext uri="{FF2B5EF4-FFF2-40B4-BE49-F238E27FC236}">
              <a16:creationId xmlns=""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4" name="Text Box 87">
          <a:extLst>
            <a:ext uri="{FF2B5EF4-FFF2-40B4-BE49-F238E27FC236}">
              <a16:creationId xmlns=""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5" name="Text Box 93">
          <a:extLst>
            <a:ext uri="{FF2B5EF4-FFF2-40B4-BE49-F238E27FC236}">
              <a16:creationId xmlns=""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6" name="Text Box 85">
          <a:extLst>
            <a:ext uri="{FF2B5EF4-FFF2-40B4-BE49-F238E27FC236}">
              <a16:creationId xmlns=""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7" name="Text Box 87">
          <a:extLst>
            <a:ext uri="{FF2B5EF4-FFF2-40B4-BE49-F238E27FC236}">
              <a16:creationId xmlns=""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8" name="Text Box 93">
          <a:extLst>
            <a:ext uri="{FF2B5EF4-FFF2-40B4-BE49-F238E27FC236}">
              <a16:creationId xmlns=""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79" name="Text Box 85">
          <a:extLst>
            <a:ext uri="{FF2B5EF4-FFF2-40B4-BE49-F238E27FC236}">
              <a16:creationId xmlns=""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0" name="Text Box 87">
          <a:extLst>
            <a:ext uri="{FF2B5EF4-FFF2-40B4-BE49-F238E27FC236}">
              <a16:creationId xmlns=""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1" name="Text Box 93">
          <a:extLst>
            <a:ext uri="{FF2B5EF4-FFF2-40B4-BE49-F238E27FC236}">
              <a16:creationId xmlns=""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2" name="Text Box 85">
          <a:extLst>
            <a:ext uri="{FF2B5EF4-FFF2-40B4-BE49-F238E27FC236}">
              <a16:creationId xmlns=""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3" name="Text Box 87">
          <a:extLst>
            <a:ext uri="{FF2B5EF4-FFF2-40B4-BE49-F238E27FC236}">
              <a16:creationId xmlns=""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4" name="Text Box 93">
          <a:extLst>
            <a:ext uri="{FF2B5EF4-FFF2-40B4-BE49-F238E27FC236}">
              <a16:creationId xmlns=""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5" name="Text Box 85">
          <a:extLst>
            <a:ext uri="{FF2B5EF4-FFF2-40B4-BE49-F238E27FC236}">
              <a16:creationId xmlns=""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6" name="Text Box 87">
          <a:extLst>
            <a:ext uri="{FF2B5EF4-FFF2-40B4-BE49-F238E27FC236}">
              <a16:creationId xmlns=""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7" name="Text Box 93">
          <a:extLst>
            <a:ext uri="{FF2B5EF4-FFF2-40B4-BE49-F238E27FC236}">
              <a16:creationId xmlns=""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8" name="Text Box 85">
          <a:extLst>
            <a:ext uri="{FF2B5EF4-FFF2-40B4-BE49-F238E27FC236}">
              <a16:creationId xmlns=""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89" name="Text Box 87">
          <a:extLst>
            <a:ext uri="{FF2B5EF4-FFF2-40B4-BE49-F238E27FC236}">
              <a16:creationId xmlns=""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0" name="Text Box 93">
          <a:extLst>
            <a:ext uri="{FF2B5EF4-FFF2-40B4-BE49-F238E27FC236}">
              <a16:creationId xmlns=""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1" name="Text Box 85">
          <a:extLst>
            <a:ext uri="{FF2B5EF4-FFF2-40B4-BE49-F238E27FC236}">
              <a16:creationId xmlns=""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2" name="Text Box 87">
          <a:extLst>
            <a:ext uri="{FF2B5EF4-FFF2-40B4-BE49-F238E27FC236}">
              <a16:creationId xmlns=""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3" name="Text Box 93">
          <a:extLst>
            <a:ext uri="{FF2B5EF4-FFF2-40B4-BE49-F238E27FC236}">
              <a16:creationId xmlns=""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4" name="Text Box 85">
          <a:extLst>
            <a:ext uri="{FF2B5EF4-FFF2-40B4-BE49-F238E27FC236}">
              <a16:creationId xmlns=""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5" name="Text Box 87">
          <a:extLst>
            <a:ext uri="{FF2B5EF4-FFF2-40B4-BE49-F238E27FC236}">
              <a16:creationId xmlns=""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6" name="Text Box 93">
          <a:extLst>
            <a:ext uri="{FF2B5EF4-FFF2-40B4-BE49-F238E27FC236}">
              <a16:creationId xmlns=""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7" name="Text Box 85">
          <a:extLst>
            <a:ext uri="{FF2B5EF4-FFF2-40B4-BE49-F238E27FC236}">
              <a16:creationId xmlns=""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8" name="Text Box 87">
          <a:extLst>
            <a:ext uri="{FF2B5EF4-FFF2-40B4-BE49-F238E27FC236}">
              <a16:creationId xmlns=""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099" name="Text Box 93">
          <a:extLst>
            <a:ext uri="{FF2B5EF4-FFF2-40B4-BE49-F238E27FC236}">
              <a16:creationId xmlns=""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0" name="Text Box 85">
          <a:extLst>
            <a:ext uri="{FF2B5EF4-FFF2-40B4-BE49-F238E27FC236}">
              <a16:creationId xmlns=""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1" name="Text Box 87">
          <a:extLst>
            <a:ext uri="{FF2B5EF4-FFF2-40B4-BE49-F238E27FC236}">
              <a16:creationId xmlns=""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2" name="Text Box 93">
          <a:extLst>
            <a:ext uri="{FF2B5EF4-FFF2-40B4-BE49-F238E27FC236}">
              <a16:creationId xmlns=""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3" name="Text Box 85">
          <a:extLst>
            <a:ext uri="{FF2B5EF4-FFF2-40B4-BE49-F238E27FC236}">
              <a16:creationId xmlns=""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4" name="Text Box 87">
          <a:extLst>
            <a:ext uri="{FF2B5EF4-FFF2-40B4-BE49-F238E27FC236}">
              <a16:creationId xmlns=""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5" name="Text Box 93">
          <a:extLst>
            <a:ext uri="{FF2B5EF4-FFF2-40B4-BE49-F238E27FC236}">
              <a16:creationId xmlns=""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6" name="Text Box 85">
          <a:extLst>
            <a:ext uri="{FF2B5EF4-FFF2-40B4-BE49-F238E27FC236}">
              <a16:creationId xmlns=""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7" name="Text Box 87">
          <a:extLst>
            <a:ext uri="{FF2B5EF4-FFF2-40B4-BE49-F238E27FC236}">
              <a16:creationId xmlns=""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8" name="Text Box 93">
          <a:extLst>
            <a:ext uri="{FF2B5EF4-FFF2-40B4-BE49-F238E27FC236}">
              <a16:creationId xmlns=""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09" name="Text Box 85">
          <a:extLst>
            <a:ext uri="{FF2B5EF4-FFF2-40B4-BE49-F238E27FC236}">
              <a16:creationId xmlns=""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0" name="Text Box 87">
          <a:extLst>
            <a:ext uri="{FF2B5EF4-FFF2-40B4-BE49-F238E27FC236}">
              <a16:creationId xmlns=""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1" name="Text Box 93">
          <a:extLst>
            <a:ext uri="{FF2B5EF4-FFF2-40B4-BE49-F238E27FC236}">
              <a16:creationId xmlns=""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2" name="Text Box 85">
          <a:extLst>
            <a:ext uri="{FF2B5EF4-FFF2-40B4-BE49-F238E27FC236}">
              <a16:creationId xmlns=""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3" name="Text Box 87">
          <a:extLst>
            <a:ext uri="{FF2B5EF4-FFF2-40B4-BE49-F238E27FC236}">
              <a16:creationId xmlns=""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4" name="Text Box 93">
          <a:extLst>
            <a:ext uri="{FF2B5EF4-FFF2-40B4-BE49-F238E27FC236}">
              <a16:creationId xmlns=""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5" name="Text Box 85">
          <a:extLst>
            <a:ext uri="{FF2B5EF4-FFF2-40B4-BE49-F238E27FC236}">
              <a16:creationId xmlns=""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6" name="Text Box 87">
          <a:extLst>
            <a:ext uri="{FF2B5EF4-FFF2-40B4-BE49-F238E27FC236}">
              <a16:creationId xmlns=""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7" name="Text Box 93">
          <a:extLst>
            <a:ext uri="{FF2B5EF4-FFF2-40B4-BE49-F238E27FC236}">
              <a16:creationId xmlns=""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8" name="Text Box 85">
          <a:extLst>
            <a:ext uri="{FF2B5EF4-FFF2-40B4-BE49-F238E27FC236}">
              <a16:creationId xmlns=""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19" name="Text Box 87">
          <a:extLst>
            <a:ext uri="{FF2B5EF4-FFF2-40B4-BE49-F238E27FC236}">
              <a16:creationId xmlns=""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0" name="Text Box 93">
          <a:extLst>
            <a:ext uri="{FF2B5EF4-FFF2-40B4-BE49-F238E27FC236}">
              <a16:creationId xmlns=""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1" name="Text Box 85">
          <a:extLst>
            <a:ext uri="{FF2B5EF4-FFF2-40B4-BE49-F238E27FC236}">
              <a16:creationId xmlns=""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2" name="Text Box 87">
          <a:extLst>
            <a:ext uri="{FF2B5EF4-FFF2-40B4-BE49-F238E27FC236}">
              <a16:creationId xmlns=""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3" name="Text Box 93">
          <a:extLst>
            <a:ext uri="{FF2B5EF4-FFF2-40B4-BE49-F238E27FC236}">
              <a16:creationId xmlns=""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4" name="Text Box 85">
          <a:extLst>
            <a:ext uri="{FF2B5EF4-FFF2-40B4-BE49-F238E27FC236}">
              <a16:creationId xmlns=""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5" name="Text Box 87">
          <a:extLst>
            <a:ext uri="{FF2B5EF4-FFF2-40B4-BE49-F238E27FC236}">
              <a16:creationId xmlns=""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6" name="Text Box 93">
          <a:extLst>
            <a:ext uri="{FF2B5EF4-FFF2-40B4-BE49-F238E27FC236}">
              <a16:creationId xmlns=""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7" name="Text Box 85">
          <a:extLst>
            <a:ext uri="{FF2B5EF4-FFF2-40B4-BE49-F238E27FC236}">
              <a16:creationId xmlns=""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8" name="Text Box 87">
          <a:extLst>
            <a:ext uri="{FF2B5EF4-FFF2-40B4-BE49-F238E27FC236}">
              <a16:creationId xmlns=""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29" name="Text Box 93">
          <a:extLst>
            <a:ext uri="{FF2B5EF4-FFF2-40B4-BE49-F238E27FC236}">
              <a16:creationId xmlns=""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0" name="Text Box 85">
          <a:extLst>
            <a:ext uri="{FF2B5EF4-FFF2-40B4-BE49-F238E27FC236}">
              <a16:creationId xmlns=""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1" name="Text Box 87">
          <a:extLst>
            <a:ext uri="{FF2B5EF4-FFF2-40B4-BE49-F238E27FC236}">
              <a16:creationId xmlns=""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2" name="Text Box 93">
          <a:extLst>
            <a:ext uri="{FF2B5EF4-FFF2-40B4-BE49-F238E27FC236}">
              <a16:creationId xmlns=""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3" name="Text Box 85">
          <a:extLst>
            <a:ext uri="{FF2B5EF4-FFF2-40B4-BE49-F238E27FC236}">
              <a16:creationId xmlns=""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4" name="Text Box 87">
          <a:extLst>
            <a:ext uri="{FF2B5EF4-FFF2-40B4-BE49-F238E27FC236}">
              <a16:creationId xmlns=""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5" name="Text Box 93">
          <a:extLst>
            <a:ext uri="{FF2B5EF4-FFF2-40B4-BE49-F238E27FC236}">
              <a16:creationId xmlns=""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6" name="Text Box 85">
          <a:extLst>
            <a:ext uri="{FF2B5EF4-FFF2-40B4-BE49-F238E27FC236}">
              <a16:creationId xmlns=""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7" name="Text Box 87">
          <a:extLst>
            <a:ext uri="{FF2B5EF4-FFF2-40B4-BE49-F238E27FC236}">
              <a16:creationId xmlns=""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8" name="Text Box 93">
          <a:extLst>
            <a:ext uri="{FF2B5EF4-FFF2-40B4-BE49-F238E27FC236}">
              <a16:creationId xmlns=""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39" name="Text Box 85">
          <a:extLst>
            <a:ext uri="{FF2B5EF4-FFF2-40B4-BE49-F238E27FC236}">
              <a16:creationId xmlns=""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0" name="Text Box 87">
          <a:extLst>
            <a:ext uri="{FF2B5EF4-FFF2-40B4-BE49-F238E27FC236}">
              <a16:creationId xmlns=""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1" name="Text Box 93">
          <a:extLst>
            <a:ext uri="{FF2B5EF4-FFF2-40B4-BE49-F238E27FC236}">
              <a16:creationId xmlns=""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2" name="Text Box 85">
          <a:extLst>
            <a:ext uri="{FF2B5EF4-FFF2-40B4-BE49-F238E27FC236}">
              <a16:creationId xmlns=""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3" name="Text Box 87">
          <a:extLst>
            <a:ext uri="{FF2B5EF4-FFF2-40B4-BE49-F238E27FC236}">
              <a16:creationId xmlns=""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4" name="Text Box 93">
          <a:extLst>
            <a:ext uri="{FF2B5EF4-FFF2-40B4-BE49-F238E27FC236}">
              <a16:creationId xmlns=""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5" name="Text Box 85">
          <a:extLst>
            <a:ext uri="{FF2B5EF4-FFF2-40B4-BE49-F238E27FC236}">
              <a16:creationId xmlns=""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6" name="Text Box 87">
          <a:extLst>
            <a:ext uri="{FF2B5EF4-FFF2-40B4-BE49-F238E27FC236}">
              <a16:creationId xmlns=""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7" name="Text Box 93">
          <a:extLst>
            <a:ext uri="{FF2B5EF4-FFF2-40B4-BE49-F238E27FC236}">
              <a16:creationId xmlns=""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8" name="Text Box 85">
          <a:extLst>
            <a:ext uri="{FF2B5EF4-FFF2-40B4-BE49-F238E27FC236}">
              <a16:creationId xmlns=""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49" name="Text Box 87">
          <a:extLst>
            <a:ext uri="{FF2B5EF4-FFF2-40B4-BE49-F238E27FC236}">
              <a16:creationId xmlns=""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0" name="Text Box 93">
          <a:extLst>
            <a:ext uri="{FF2B5EF4-FFF2-40B4-BE49-F238E27FC236}">
              <a16:creationId xmlns=""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1" name="Text Box 85">
          <a:extLst>
            <a:ext uri="{FF2B5EF4-FFF2-40B4-BE49-F238E27FC236}">
              <a16:creationId xmlns=""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2" name="Text Box 87">
          <a:extLst>
            <a:ext uri="{FF2B5EF4-FFF2-40B4-BE49-F238E27FC236}">
              <a16:creationId xmlns=""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3" name="Text Box 93">
          <a:extLst>
            <a:ext uri="{FF2B5EF4-FFF2-40B4-BE49-F238E27FC236}">
              <a16:creationId xmlns=""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4" name="Text Box 85">
          <a:extLst>
            <a:ext uri="{FF2B5EF4-FFF2-40B4-BE49-F238E27FC236}">
              <a16:creationId xmlns=""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5" name="Text Box 87">
          <a:extLst>
            <a:ext uri="{FF2B5EF4-FFF2-40B4-BE49-F238E27FC236}">
              <a16:creationId xmlns=""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6" name="Text Box 93">
          <a:extLst>
            <a:ext uri="{FF2B5EF4-FFF2-40B4-BE49-F238E27FC236}">
              <a16:creationId xmlns=""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7" name="Text Box 85">
          <a:extLst>
            <a:ext uri="{FF2B5EF4-FFF2-40B4-BE49-F238E27FC236}">
              <a16:creationId xmlns=""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8" name="Text Box 87">
          <a:extLst>
            <a:ext uri="{FF2B5EF4-FFF2-40B4-BE49-F238E27FC236}">
              <a16:creationId xmlns=""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59" name="Text Box 93">
          <a:extLst>
            <a:ext uri="{FF2B5EF4-FFF2-40B4-BE49-F238E27FC236}">
              <a16:creationId xmlns=""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0" name="Text Box 85">
          <a:extLst>
            <a:ext uri="{FF2B5EF4-FFF2-40B4-BE49-F238E27FC236}">
              <a16:creationId xmlns=""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1" name="Text Box 87">
          <a:extLst>
            <a:ext uri="{FF2B5EF4-FFF2-40B4-BE49-F238E27FC236}">
              <a16:creationId xmlns=""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2" name="Text Box 93">
          <a:extLst>
            <a:ext uri="{FF2B5EF4-FFF2-40B4-BE49-F238E27FC236}">
              <a16:creationId xmlns=""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3" name="Text Box 85">
          <a:extLst>
            <a:ext uri="{FF2B5EF4-FFF2-40B4-BE49-F238E27FC236}">
              <a16:creationId xmlns=""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4" name="Text Box 87">
          <a:extLst>
            <a:ext uri="{FF2B5EF4-FFF2-40B4-BE49-F238E27FC236}">
              <a16:creationId xmlns=""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5" name="Text Box 93">
          <a:extLst>
            <a:ext uri="{FF2B5EF4-FFF2-40B4-BE49-F238E27FC236}">
              <a16:creationId xmlns=""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6" name="Text Box 85">
          <a:extLst>
            <a:ext uri="{FF2B5EF4-FFF2-40B4-BE49-F238E27FC236}">
              <a16:creationId xmlns=""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7" name="Text Box 87">
          <a:extLst>
            <a:ext uri="{FF2B5EF4-FFF2-40B4-BE49-F238E27FC236}">
              <a16:creationId xmlns=""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8" name="Text Box 93">
          <a:extLst>
            <a:ext uri="{FF2B5EF4-FFF2-40B4-BE49-F238E27FC236}">
              <a16:creationId xmlns=""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69" name="Text Box 85">
          <a:extLst>
            <a:ext uri="{FF2B5EF4-FFF2-40B4-BE49-F238E27FC236}">
              <a16:creationId xmlns=""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0" name="Text Box 87">
          <a:extLst>
            <a:ext uri="{FF2B5EF4-FFF2-40B4-BE49-F238E27FC236}">
              <a16:creationId xmlns=""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1" name="Text Box 93">
          <a:extLst>
            <a:ext uri="{FF2B5EF4-FFF2-40B4-BE49-F238E27FC236}">
              <a16:creationId xmlns=""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2" name="Text Box 85">
          <a:extLst>
            <a:ext uri="{FF2B5EF4-FFF2-40B4-BE49-F238E27FC236}">
              <a16:creationId xmlns=""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3" name="Text Box 87">
          <a:extLst>
            <a:ext uri="{FF2B5EF4-FFF2-40B4-BE49-F238E27FC236}">
              <a16:creationId xmlns=""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4" name="Text Box 93">
          <a:extLst>
            <a:ext uri="{FF2B5EF4-FFF2-40B4-BE49-F238E27FC236}">
              <a16:creationId xmlns=""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5" name="Text Box 85">
          <a:extLst>
            <a:ext uri="{FF2B5EF4-FFF2-40B4-BE49-F238E27FC236}">
              <a16:creationId xmlns=""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6" name="Text Box 87">
          <a:extLst>
            <a:ext uri="{FF2B5EF4-FFF2-40B4-BE49-F238E27FC236}">
              <a16:creationId xmlns=""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7" name="Text Box 93">
          <a:extLst>
            <a:ext uri="{FF2B5EF4-FFF2-40B4-BE49-F238E27FC236}">
              <a16:creationId xmlns=""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8" name="Text Box 85">
          <a:extLst>
            <a:ext uri="{FF2B5EF4-FFF2-40B4-BE49-F238E27FC236}">
              <a16:creationId xmlns=""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79" name="Text Box 87">
          <a:extLst>
            <a:ext uri="{FF2B5EF4-FFF2-40B4-BE49-F238E27FC236}">
              <a16:creationId xmlns=""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0" name="Text Box 93">
          <a:extLst>
            <a:ext uri="{FF2B5EF4-FFF2-40B4-BE49-F238E27FC236}">
              <a16:creationId xmlns=""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1" name="Text Box 85">
          <a:extLst>
            <a:ext uri="{FF2B5EF4-FFF2-40B4-BE49-F238E27FC236}">
              <a16:creationId xmlns=""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2" name="Text Box 87">
          <a:extLst>
            <a:ext uri="{FF2B5EF4-FFF2-40B4-BE49-F238E27FC236}">
              <a16:creationId xmlns=""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3" name="Text Box 93">
          <a:extLst>
            <a:ext uri="{FF2B5EF4-FFF2-40B4-BE49-F238E27FC236}">
              <a16:creationId xmlns=""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4" name="Text Box 85">
          <a:extLst>
            <a:ext uri="{FF2B5EF4-FFF2-40B4-BE49-F238E27FC236}">
              <a16:creationId xmlns=""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5" name="Text Box 87">
          <a:extLst>
            <a:ext uri="{FF2B5EF4-FFF2-40B4-BE49-F238E27FC236}">
              <a16:creationId xmlns=""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6" name="Text Box 93">
          <a:extLst>
            <a:ext uri="{FF2B5EF4-FFF2-40B4-BE49-F238E27FC236}">
              <a16:creationId xmlns=""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7" name="Text Box 85">
          <a:extLst>
            <a:ext uri="{FF2B5EF4-FFF2-40B4-BE49-F238E27FC236}">
              <a16:creationId xmlns=""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8" name="Text Box 87">
          <a:extLst>
            <a:ext uri="{FF2B5EF4-FFF2-40B4-BE49-F238E27FC236}">
              <a16:creationId xmlns=""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89" name="Text Box 93">
          <a:extLst>
            <a:ext uri="{FF2B5EF4-FFF2-40B4-BE49-F238E27FC236}">
              <a16:creationId xmlns=""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0" name="Text Box 85">
          <a:extLst>
            <a:ext uri="{FF2B5EF4-FFF2-40B4-BE49-F238E27FC236}">
              <a16:creationId xmlns=""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1" name="Text Box 87">
          <a:extLst>
            <a:ext uri="{FF2B5EF4-FFF2-40B4-BE49-F238E27FC236}">
              <a16:creationId xmlns=""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2" name="Text Box 93">
          <a:extLst>
            <a:ext uri="{FF2B5EF4-FFF2-40B4-BE49-F238E27FC236}">
              <a16:creationId xmlns=""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3" name="Text Box 85">
          <a:extLst>
            <a:ext uri="{FF2B5EF4-FFF2-40B4-BE49-F238E27FC236}">
              <a16:creationId xmlns=""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4" name="Text Box 87">
          <a:extLst>
            <a:ext uri="{FF2B5EF4-FFF2-40B4-BE49-F238E27FC236}">
              <a16:creationId xmlns=""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5" name="Text Box 93">
          <a:extLst>
            <a:ext uri="{FF2B5EF4-FFF2-40B4-BE49-F238E27FC236}">
              <a16:creationId xmlns=""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6" name="Text Box 85">
          <a:extLst>
            <a:ext uri="{FF2B5EF4-FFF2-40B4-BE49-F238E27FC236}">
              <a16:creationId xmlns=""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7" name="Text Box 87">
          <a:extLst>
            <a:ext uri="{FF2B5EF4-FFF2-40B4-BE49-F238E27FC236}">
              <a16:creationId xmlns=""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8" name="Text Box 93">
          <a:extLst>
            <a:ext uri="{FF2B5EF4-FFF2-40B4-BE49-F238E27FC236}">
              <a16:creationId xmlns=""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199" name="Text Box 85">
          <a:extLst>
            <a:ext uri="{FF2B5EF4-FFF2-40B4-BE49-F238E27FC236}">
              <a16:creationId xmlns=""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0" name="Text Box 87">
          <a:extLst>
            <a:ext uri="{FF2B5EF4-FFF2-40B4-BE49-F238E27FC236}">
              <a16:creationId xmlns=""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1" name="Text Box 93">
          <a:extLst>
            <a:ext uri="{FF2B5EF4-FFF2-40B4-BE49-F238E27FC236}">
              <a16:creationId xmlns=""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2" name="Text Box 85">
          <a:extLst>
            <a:ext uri="{FF2B5EF4-FFF2-40B4-BE49-F238E27FC236}">
              <a16:creationId xmlns=""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3" name="Text Box 87">
          <a:extLst>
            <a:ext uri="{FF2B5EF4-FFF2-40B4-BE49-F238E27FC236}">
              <a16:creationId xmlns=""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4" name="Text Box 93">
          <a:extLst>
            <a:ext uri="{FF2B5EF4-FFF2-40B4-BE49-F238E27FC236}">
              <a16:creationId xmlns=""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5" name="Text Box 85">
          <a:extLst>
            <a:ext uri="{FF2B5EF4-FFF2-40B4-BE49-F238E27FC236}">
              <a16:creationId xmlns=""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6" name="Text Box 87">
          <a:extLst>
            <a:ext uri="{FF2B5EF4-FFF2-40B4-BE49-F238E27FC236}">
              <a16:creationId xmlns=""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7" name="Text Box 93">
          <a:extLst>
            <a:ext uri="{FF2B5EF4-FFF2-40B4-BE49-F238E27FC236}">
              <a16:creationId xmlns=""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8" name="Text Box 85">
          <a:extLst>
            <a:ext uri="{FF2B5EF4-FFF2-40B4-BE49-F238E27FC236}">
              <a16:creationId xmlns=""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09" name="Text Box 87">
          <a:extLst>
            <a:ext uri="{FF2B5EF4-FFF2-40B4-BE49-F238E27FC236}">
              <a16:creationId xmlns=""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0" name="Text Box 93">
          <a:extLst>
            <a:ext uri="{FF2B5EF4-FFF2-40B4-BE49-F238E27FC236}">
              <a16:creationId xmlns=""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1" name="Text Box 85">
          <a:extLst>
            <a:ext uri="{FF2B5EF4-FFF2-40B4-BE49-F238E27FC236}">
              <a16:creationId xmlns=""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2" name="Text Box 87">
          <a:extLst>
            <a:ext uri="{FF2B5EF4-FFF2-40B4-BE49-F238E27FC236}">
              <a16:creationId xmlns=""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3" name="Text Box 93">
          <a:extLst>
            <a:ext uri="{FF2B5EF4-FFF2-40B4-BE49-F238E27FC236}">
              <a16:creationId xmlns=""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4" name="Text Box 85">
          <a:extLst>
            <a:ext uri="{FF2B5EF4-FFF2-40B4-BE49-F238E27FC236}">
              <a16:creationId xmlns=""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5" name="Text Box 87">
          <a:extLst>
            <a:ext uri="{FF2B5EF4-FFF2-40B4-BE49-F238E27FC236}">
              <a16:creationId xmlns=""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6" name="Text Box 93">
          <a:extLst>
            <a:ext uri="{FF2B5EF4-FFF2-40B4-BE49-F238E27FC236}">
              <a16:creationId xmlns=""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7" name="Text Box 85">
          <a:extLst>
            <a:ext uri="{FF2B5EF4-FFF2-40B4-BE49-F238E27FC236}">
              <a16:creationId xmlns=""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8" name="Text Box 87">
          <a:extLst>
            <a:ext uri="{FF2B5EF4-FFF2-40B4-BE49-F238E27FC236}">
              <a16:creationId xmlns=""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19" name="Text Box 93">
          <a:extLst>
            <a:ext uri="{FF2B5EF4-FFF2-40B4-BE49-F238E27FC236}">
              <a16:creationId xmlns=""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0" name="Text Box 85">
          <a:extLst>
            <a:ext uri="{FF2B5EF4-FFF2-40B4-BE49-F238E27FC236}">
              <a16:creationId xmlns=""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1" name="Text Box 87">
          <a:extLst>
            <a:ext uri="{FF2B5EF4-FFF2-40B4-BE49-F238E27FC236}">
              <a16:creationId xmlns=""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2" name="Text Box 93">
          <a:extLst>
            <a:ext uri="{FF2B5EF4-FFF2-40B4-BE49-F238E27FC236}">
              <a16:creationId xmlns=""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3" name="Text Box 85">
          <a:extLst>
            <a:ext uri="{FF2B5EF4-FFF2-40B4-BE49-F238E27FC236}">
              <a16:creationId xmlns=""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4" name="Text Box 87">
          <a:extLst>
            <a:ext uri="{FF2B5EF4-FFF2-40B4-BE49-F238E27FC236}">
              <a16:creationId xmlns=""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5" name="Text Box 93">
          <a:extLst>
            <a:ext uri="{FF2B5EF4-FFF2-40B4-BE49-F238E27FC236}">
              <a16:creationId xmlns=""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6" name="Text Box 85">
          <a:extLst>
            <a:ext uri="{FF2B5EF4-FFF2-40B4-BE49-F238E27FC236}">
              <a16:creationId xmlns=""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7" name="Text Box 87">
          <a:extLst>
            <a:ext uri="{FF2B5EF4-FFF2-40B4-BE49-F238E27FC236}">
              <a16:creationId xmlns=""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8" name="Text Box 93">
          <a:extLst>
            <a:ext uri="{FF2B5EF4-FFF2-40B4-BE49-F238E27FC236}">
              <a16:creationId xmlns=""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29" name="Text Box 85">
          <a:extLst>
            <a:ext uri="{FF2B5EF4-FFF2-40B4-BE49-F238E27FC236}">
              <a16:creationId xmlns=""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0" name="Text Box 87">
          <a:extLst>
            <a:ext uri="{FF2B5EF4-FFF2-40B4-BE49-F238E27FC236}">
              <a16:creationId xmlns=""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1" name="Text Box 93">
          <a:extLst>
            <a:ext uri="{FF2B5EF4-FFF2-40B4-BE49-F238E27FC236}">
              <a16:creationId xmlns=""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2" name="Text Box 85">
          <a:extLst>
            <a:ext uri="{FF2B5EF4-FFF2-40B4-BE49-F238E27FC236}">
              <a16:creationId xmlns=""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3" name="Text Box 87">
          <a:extLst>
            <a:ext uri="{FF2B5EF4-FFF2-40B4-BE49-F238E27FC236}">
              <a16:creationId xmlns=""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4" name="Text Box 93">
          <a:extLst>
            <a:ext uri="{FF2B5EF4-FFF2-40B4-BE49-F238E27FC236}">
              <a16:creationId xmlns=""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5" name="Text Box 85">
          <a:extLst>
            <a:ext uri="{FF2B5EF4-FFF2-40B4-BE49-F238E27FC236}">
              <a16:creationId xmlns=""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6" name="Text Box 87">
          <a:extLst>
            <a:ext uri="{FF2B5EF4-FFF2-40B4-BE49-F238E27FC236}">
              <a16:creationId xmlns=""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7" name="Text Box 93">
          <a:extLst>
            <a:ext uri="{FF2B5EF4-FFF2-40B4-BE49-F238E27FC236}">
              <a16:creationId xmlns=""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8" name="Text Box 85">
          <a:extLst>
            <a:ext uri="{FF2B5EF4-FFF2-40B4-BE49-F238E27FC236}">
              <a16:creationId xmlns=""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39" name="Text Box 87">
          <a:extLst>
            <a:ext uri="{FF2B5EF4-FFF2-40B4-BE49-F238E27FC236}">
              <a16:creationId xmlns=""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0" name="Text Box 93">
          <a:extLst>
            <a:ext uri="{FF2B5EF4-FFF2-40B4-BE49-F238E27FC236}">
              <a16:creationId xmlns=""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1" name="Text Box 85">
          <a:extLst>
            <a:ext uri="{FF2B5EF4-FFF2-40B4-BE49-F238E27FC236}">
              <a16:creationId xmlns=""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2" name="Text Box 87">
          <a:extLst>
            <a:ext uri="{FF2B5EF4-FFF2-40B4-BE49-F238E27FC236}">
              <a16:creationId xmlns=""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3" name="Text Box 93">
          <a:extLst>
            <a:ext uri="{FF2B5EF4-FFF2-40B4-BE49-F238E27FC236}">
              <a16:creationId xmlns=""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4" name="Text Box 85">
          <a:extLst>
            <a:ext uri="{FF2B5EF4-FFF2-40B4-BE49-F238E27FC236}">
              <a16:creationId xmlns=""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5" name="Text Box 87">
          <a:extLst>
            <a:ext uri="{FF2B5EF4-FFF2-40B4-BE49-F238E27FC236}">
              <a16:creationId xmlns=""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6" name="Text Box 93">
          <a:extLst>
            <a:ext uri="{FF2B5EF4-FFF2-40B4-BE49-F238E27FC236}">
              <a16:creationId xmlns=""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7" name="Text Box 85">
          <a:extLst>
            <a:ext uri="{FF2B5EF4-FFF2-40B4-BE49-F238E27FC236}">
              <a16:creationId xmlns=""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8" name="Text Box 87">
          <a:extLst>
            <a:ext uri="{FF2B5EF4-FFF2-40B4-BE49-F238E27FC236}">
              <a16:creationId xmlns=""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49" name="Text Box 93">
          <a:extLst>
            <a:ext uri="{FF2B5EF4-FFF2-40B4-BE49-F238E27FC236}">
              <a16:creationId xmlns=""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0" name="Text Box 85">
          <a:extLst>
            <a:ext uri="{FF2B5EF4-FFF2-40B4-BE49-F238E27FC236}">
              <a16:creationId xmlns=""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1" name="Text Box 87">
          <a:extLst>
            <a:ext uri="{FF2B5EF4-FFF2-40B4-BE49-F238E27FC236}">
              <a16:creationId xmlns=""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2" name="Text Box 93">
          <a:extLst>
            <a:ext uri="{FF2B5EF4-FFF2-40B4-BE49-F238E27FC236}">
              <a16:creationId xmlns=""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3" name="Text Box 85">
          <a:extLst>
            <a:ext uri="{FF2B5EF4-FFF2-40B4-BE49-F238E27FC236}">
              <a16:creationId xmlns=""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4" name="Text Box 87">
          <a:extLst>
            <a:ext uri="{FF2B5EF4-FFF2-40B4-BE49-F238E27FC236}">
              <a16:creationId xmlns=""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5" name="Text Box 93">
          <a:extLst>
            <a:ext uri="{FF2B5EF4-FFF2-40B4-BE49-F238E27FC236}">
              <a16:creationId xmlns=""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6" name="Text Box 85">
          <a:extLst>
            <a:ext uri="{FF2B5EF4-FFF2-40B4-BE49-F238E27FC236}">
              <a16:creationId xmlns=""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7" name="Text Box 87">
          <a:extLst>
            <a:ext uri="{FF2B5EF4-FFF2-40B4-BE49-F238E27FC236}">
              <a16:creationId xmlns=""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8" name="Text Box 93">
          <a:extLst>
            <a:ext uri="{FF2B5EF4-FFF2-40B4-BE49-F238E27FC236}">
              <a16:creationId xmlns=""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59" name="Text Box 85">
          <a:extLst>
            <a:ext uri="{FF2B5EF4-FFF2-40B4-BE49-F238E27FC236}">
              <a16:creationId xmlns=""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0" name="Text Box 87">
          <a:extLst>
            <a:ext uri="{FF2B5EF4-FFF2-40B4-BE49-F238E27FC236}">
              <a16:creationId xmlns=""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1" name="Text Box 93">
          <a:extLst>
            <a:ext uri="{FF2B5EF4-FFF2-40B4-BE49-F238E27FC236}">
              <a16:creationId xmlns=""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2" name="Text Box 85">
          <a:extLst>
            <a:ext uri="{FF2B5EF4-FFF2-40B4-BE49-F238E27FC236}">
              <a16:creationId xmlns=""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3" name="Text Box 87">
          <a:extLst>
            <a:ext uri="{FF2B5EF4-FFF2-40B4-BE49-F238E27FC236}">
              <a16:creationId xmlns=""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4" name="Text Box 93">
          <a:extLst>
            <a:ext uri="{FF2B5EF4-FFF2-40B4-BE49-F238E27FC236}">
              <a16:creationId xmlns=""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5" name="Text Box 85">
          <a:extLst>
            <a:ext uri="{FF2B5EF4-FFF2-40B4-BE49-F238E27FC236}">
              <a16:creationId xmlns=""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6" name="Text Box 87">
          <a:extLst>
            <a:ext uri="{FF2B5EF4-FFF2-40B4-BE49-F238E27FC236}">
              <a16:creationId xmlns=""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7" name="Text Box 93">
          <a:extLst>
            <a:ext uri="{FF2B5EF4-FFF2-40B4-BE49-F238E27FC236}">
              <a16:creationId xmlns=""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8" name="Text Box 85">
          <a:extLst>
            <a:ext uri="{FF2B5EF4-FFF2-40B4-BE49-F238E27FC236}">
              <a16:creationId xmlns=""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69" name="Text Box 87">
          <a:extLst>
            <a:ext uri="{FF2B5EF4-FFF2-40B4-BE49-F238E27FC236}">
              <a16:creationId xmlns=""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0" name="Text Box 93">
          <a:extLst>
            <a:ext uri="{FF2B5EF4-FFF2-40B4-BE49-F238E27FC236}">
              <a16:creationId xmlns=""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1" name="Text Box 85">
          <a:extLst>
            <a:ext uri="{FF2B5EF4-FFF2-40B4-BE49-F238E27FC236}">
              <a16:creationId xmlns=""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2" name="Text Box 87">
          <a:extLst>
            <a:ext uri="{FF2B5EF4-FFF2-40B4-BE49-F238E27FC236}">
              <a16:creationId xmlns=""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3" name="Text Box 93">
          <a:extLst>
            <a:ext uri="{FF2B5EF4-FFF2-40B4-BE49-F238E27FC236}">
              <a16:creationId xmlns=""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4" name="Text Box 85">
          <a:extLst>
            <a:ext uri="{FF2B5EF4-FFF2-40B4-BE49-F238E27FC236}">
              <a16:creationId xmlns=""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5" name="Text Box 87">
          <a:extLst>
            <a:ext uri="{FF2B5EF4-FFF2-40B4-BE49-F238E27FC236}">
              <a16:creationId xmlns=""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6" name="Text Box 93">
          <a:extLst>
            <a:ext uri="{FF2B5EF4-FFF2-40B4-BE49-F238E27FC236}">
              <a16:creationId xmlns=""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7" name="Text Box 85">
          <a:extLst>
            <a:ext uri="{FF2B5EF4-FFF2-40B4-BE49-F238E27FC236}">
              <a16:creationId xmlns=""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8" name="Text Box 87">
          <a:extLst>
            <a:ext uri="{FF2B5EF4-FFF2-40B4-BE49-F238E27FC236}">
              <a16:creationId xmlns=""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79" name="Text Box 93">
          <a:extLst>
            <a:ext uri="{FF2B5EF4-FFF2-40B4-BE49-F238E27FC236}">
              <a16:creationId xmlns=""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0" name="Text Box 85">
          <a:extLst>
            <a:ext uri="{FF2B5EF4-FFF2-40B4-BE49-F238E27FC236}">
              <a16:creationId xmlns=""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1" name="Text Box 87">
          <a:extLst>
            <a:ext uri="{FF2B5EF4-FFF2-40B4-BE49-F238E27FC236}">
              <a16:creationId xmlns=""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2" name="Text Box 93">
          <a:extLst>
            <a:ext uri="{FF2B5EF4-FFF2-40B4-BE49-F238E27FC236}">
              <a16:creationId xmlns=""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3" name="Text Box 85">
          <a:extLst>
            <a:ext uri="{FF2B5EF4-FFF2-40B4-BE49-F238E27FC236}">
              <a16:creationId xmlns=""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4" name="Text Box 87">
          <a:extLst>
            <a:ext uri="{FF2B5EF4-FFF2-40B4-BE49-F238E27FC236}">
              <a16:creationId xmlns=""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5" name="Text Box 93">
          <a:extLst>
            <a:ext uri="{FF2B5EF4-FFF2-40B4-BE49-F238E27FC236}">
              <a16:creationId xmlns=""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6" name="Text Box 85">
          <a:extLst>
            <a:ext uri="{FF2B5EF4-FFF2-40B4-BE49-F238E27FC236}">
              <a16:creationId xmlns=""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7" name="Text Box 87">
          <a:extLst>
            <a:ext uri="{FF2B5EF4-FFF2-40B4-BE49-F238E27FC236}">
              <a16:creationId xmlns=""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8" name="Text Box 93">
          <a:extLst>
            <a:ext uri="{FF2B5EF4-FFF2-40B4-BE49-F238E27FC236}">
              <a16:creationId xmlns=""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89" name="Text Box 85">
          <a:extLst>
            <a:ext uri="{FF2B5EF4-FFF2-40B4-BE49-F238E27FC236}">
              <a16:creationId xmlns=""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0" name="Text Box 87">
          <a:extLst>
            <a:ext uri="{FF2B5EF4-FFF2-40B4-BE49-F238E27FC236}">
              <a16:creationId xmlns=""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1" name="Text Box 93">
          <a:extLst>
            <a:ext uri="{FF2B5EF4-FFF2-40B4-BE49-F238E27FC236}">
              <a16:creationId xmlns=""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2" name="Text Box 85">
          <a:extLst>
            <a:ext uri="{FF2B5EF4-FFF2-40B4-BE49-F238E27FC236}">
              <a16:creationId xmlns=""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3" name="Text Box 87">
          <a:extLst>
            <a:ext uri="{FF2B5EF4-FFF2-40B4-BE49-F238E27FC236}">
              <a16:creationId xmlns=""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4" name="Text Box 93">
          <a:extLst>
            <a:ext uri="{FF2B5EF4-FFF2-40B4-BE49-F238E27FC236}">
              <a16:creationId xmlns=""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5" name="Text Box 85">
          <a:extLst>
            <a:ext uri="{FF2B5EF4-FFF2-40B4-BE49-F238E27FC236}">
              <a16:creationId xmlns=""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6" name="Text Box 87">
          <a:extLst>
            <a:ext uri="{FF2B5EF4-FFF2-40B4-BE49-F238E27FC236}">
              <a16:creationId xmlns=""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7" name="Text Box 93">
          <a:extLst>
            <a:ext uri="{FF2B5EF4-FFF2-40B4-BE49-F238E27FC236}">
              <a16:creationId xmlns=""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8" name="Text Box 85">
          <a:extLst>
            <a:ext uri="{FF2B5EF4-FFF2-40B4-BE49-F238E27FC236}">
              <a16:creationId xmlns=""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299" name="Text Box 87">
          <a:extLst>
            <a:ext uri="{FF2B5EF4-FFF2-40B4-BE49-F238E27FC236}">
              <a16:creationId xmlns=""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0" name="Text Box 93">
          <a:extLst>
            <a:ext uri="{FF2B5EF4-FFF2-40B4-BE49-F238E27FC236}">
              <a16:creationId xmlns=""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1" name="Text Box 85">
          <a:extLst>
            <a:ext uri="{FF2B5EF4-FFF2-40B4-BE49-F238E27FC236}">
              <a16:creationId xmlns=""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2" name="Text Box 87">
          <a:extLst>
            <a:ext uri="{FF2B5EF4-FFF2-40B4-BE49-F238E27FC236}">
              <a16:creationId xmlns=""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3" name="Text Box 93">
          <a:extLst>
            <a:ext uri="{FF2B5EF4-FFF2-40B4-BE49-F238E27FC236}">
              <a16:creationId xmlns=""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4" name="Text Box 85">
          <a:extLst>
            <a:ext uri="{FF2B5EF4-FFF2-40B4-BE49-F238E27FC236}">
              <a16:creationId xmlns=""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5" name="Text Box 87">
          <a:extLst>
            <a:ext uri="{FF2B5EF4-FFF2-40B4-BE49-F238E27FC236}">
              <a16:creationId xmlns=""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6" name="Text Box 93">
          <a:extLst>
            <a:ext uri="{FF2B5EF4-FFF2-40B4-BE49-F238E27FC236}">
              <a16:creationId xmlns=""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7" name="Text Box 85">
          <a:extLst>
            <a:ext uri="{FF2B5EF4-FFF2-40B4-BE49-F238E27FC236}">
              <a16:creationId xmlns=""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8" name="Text Box 87">
          <a:extLst>
            <a:ext uri="{FF2B5EF4-FFF2-40B4-BE49-F238E27FC236}">
              <a16:creationId xmlns=""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09" name="Text Box 93">
          <a:extLst>
            <a:ext uri="{FF2B5EF4-FFF2-40B4-BE49-F238E27FC236}">
              <a16:creationId xmlns=""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0" name="Text Box 85">
          <a:extLst>
            <a:ext uri="{FF2B5EF4-FFF2-40B4-BE49-F238E27FC236}">
              <a16:creationId xmlns=""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1" name="Text Box 87">
          <a:extLst>
            <a:ext uri="{FF2B5EF4-FFF2-40B4-BE49-F238E27FC236}">
              <a16:creationId xmlns=""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2" name="Text Box 93">
          <a:extLst>
            <a:ext uri="{FF2B5EF4-FFF2-40B4-BE49-F238E27FC236}">
              <a16:creationId xmlns=""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3" name="Text Box 85">
          <a:extLst>
            <a:ext uri="{FF2B5EF4-FFF2-40B4-BE49-F238E27FC236}">
              <a16:creationId xmlns=""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4" name="Text Box 87">
          <a:extLst>
            <a:ext uri="{FF2B5EF4-FFF2-40B4-BE49-F238E27FC236}">
              <a16:creationId xmlns=""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5" name="Text Box 93">
          <a:extLst>
            <a:ext uri="{FF2B5EF4-FFF2-40B4-BE49-F238E27FC236}">
              <a16:creationId xmlns=""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6" name="Text Box 85">
          <a:extLst>
            <a:ext uri="{FF2B5EF4-FFF2-40B4-BE49-F238E27FC236}">
              <a16:creationId xmlns=""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7" name="Text Box 87">
          <a:extLst>
            <a:ext uri="{FF2B5EF4-FFF2-40B4-BE49-F238E27FC236}">
              <a16:creationId xmlns=""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8" name="Text Box 93">
          <a:extLst>
            <a:ext uri="{FF2B5EF4-FFF2-40B4-BE49-F238E27FC236}">
              <a16:creationId xmlns=""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19" name="Text Box 85">
          <a:extLst>
            <a:ext uri="{FF2B5EF4-FFF2-40B4-BE49-F238E27FC236}">
              <a16:creationId xmlns=""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0" name="Text Box 87">
          <a:extLst>
            <a:ext uri="{FF2B5EF4-FFF2-40B4-BE49-F238E27FC236}">
              <a16:creationId xmlns=""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1" name="Text Box 93">
          <a:extLst>
            <a:ext uri="{FF2B5EF4-FFF2-40B4-BE49-F238E27FC236}">
              <a16:creationId xmlns=""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2" name="Text Box 85">
          <a:extLst>
            <a:ext uri="{FF2B5EF4-FFF2-40B4-BE49-F238E27FC236}">
              <a16:creationId xmlns=""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3" name="Text Box 87">
          <a:extLst>
            <a:ext uri="{FF2B5EF4-FFF2-40B4-BE49-F238E27FC236}">
              <a16:creationId xmlns=""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4" name="Text Box 93">
          <a:extLst>
            <a:ext uri="{FF2B5EF4-FFF2-40B4-BE49-F238E27FC236}">
              <a16:creationId xmlns=""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5" name="Text Box 85">
          <a:extLst>
            <a:ext uri="{FF2B5EF4-FFF2-40B4-BE49-F238E27FC236}">
              <a16:creationId xmlns=""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6" name="Text Box 87">
          <a:extLst>
            <a:ext uri="{FF2B5EF4-FFF2-40B4-BE49-F238E27FC236}">
              <a16:creationId xmlns=""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7" name="Text Box 93">
          <a:extLst>
            <a:ext uri="{FF2B5EF4-FFF2-40B4-BE49-F238E27FC236}">
              <a16:creationId xmlns=""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8" name="Text Box 85">
          <a:extLst>
            <a:ext uri="{FF2B5EF4-FFF2-40B4-BE49-F238E27FC236}">
              <a16:creationId xmlns=""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29" name="Text Box 87">
          <a:extLst>
            <a:ext uri="{FF2B5EF4-FFF2-40B4-BE49-F238E27FC236}">
              <a16:creationId xmlns=""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0" name="Text Box 93">
          <a:extLst>
            <a:ext uri="{FF2B5EF4-FFF2-40B4-BE49-F238E27FC236}">
              <a16:creationId xmlns=""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1" name="Text Box 85">
          <a:extLst>
            <a:ext uri="{FF2B5EF4-FFF2-40B4-BE49-F238E27FC236}">
              <a16:creationId xmlns=""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2" name="Text Box 87">
          <a:extLst>
            <a:ext uri="{FF2B5EF4-FFF2-40B4-BE49-F238E27FC236}">
              <a16:creationId xmlns=""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3" name="Text Box 93">
          <a:extLst>
            <a:ext uri="{FF2B5EF4-FFF2-40B4-BE49-F238E27FC236}">
              <a16:creationId xmlns=""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4" name="Text Box 85">
          <a:extLst>
            <a:ext uri="{FF2B5EF4-FFF2-40B4-BE49-F238E27FC236}">
              <a16:creationId xmlns=""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5" name="Text Box 87">
          <a:extLst>
            <a:ext uri="{FF2B5EF4-FFF2-40B4-BE49-F238E27FC236}">
              <a16:creationId xmlns=""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6" name="Text Box 93">
          <a:extLst>
            <a:ext uri="{FF2B5EF4-FFF2-40B4-BE49-F238E27FC236}">
              <a16:creationId xmlns=""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7" name="Text Box 85">
          <a:extLst>
            <a:ext uri="{FF2B5EF4-FFF2-40B4-BE49-F238E27FC236}">
              <a16:creationId xmlns=""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8" name="Text Box 87">
          <a:extLst>
            <a:ext uri="{FF2B5EF4-FFF2-40B4-BE49-F238E27FC236}">
              <a16:creationId xmlns=""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39" name="Text Box 93">
          <a:extLst>
            <a:ext uri="{FF2B5EF4-FFF2-40B4-BE49-F238E27FC236}">
              <a16:creationId xmlns=""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0" name="Text Box 85">
          <a:extLst>
            <a:ext uri="{FF2B5EF4-FFF2-40B4-BE49-F238E27FC236}">
              <a16:creationId xmlns=""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1" name="Text Box 87">
          <a:extLst>
            <a:ext uri="{FF2B5EF4-FFF2-40B4-BE49-F238E27FC236}">
              <a16:creationId xmlns=""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2" name="Text Box 93">
          <a:extLst>
            <a:ext uri="{FF2B5EF4-FFF2-40B4-BE49-F238E27FC236}">
              <a16:creationId xmlns=""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3" name="Text Box 85">
          <a:extLst>
            <a:ext uri="{FF2B5EF4-FFF2-40B4-BE49-F238E27FC236}">
              <a16:creationId xmlns=""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4" name="Text Box 87">
          <a:extLst>
            <a:ext uri="{FF2B5EF4-FFF2-40B4-BE49-F238E27FC236}">
              <a16:creationId xmlns=""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5" name="Text Box 93">
          <a:extLst>
            <a:ext uri="{FF2B5EF4-FFF2-40B4-BE49-F238E27FC236}">
              <a16:creationId xmlns=""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6" name="Text Box 85">
          <a:extLst>
            <a:ext uri="{FF2B5EF4-FFF2-40B4-BE49-F238E27FC236}">
              <a16:creationId xmlns=""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7" name="Text Box 87">
          <a:extLst>
            <a:ext uri="{FF2B5EF4-FFF2-40B4-BE49-F238E27FC236}">
              <a16:creationId xmlns=""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8" name="Text Box 93">
          <a:extLst>
            <a:ext uri="{FF2B5EF4-FFF2-40B4-BE49-F238E27FC236}">
              <a16:creationId xmlns=""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49" name="Text Box 85">
          <a:extLst>
            <a:ext uri="{FF2B5EF4-FFF2-40B4-BE49-F238E27FC236}">
              <a16:creationId xmlns=""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0" name="Text Box 87">
          <a:extLst>
            <a:ext uri="{FF2B5EF4-FFF2-40B4-BE49-F238E27FC236}">
              <a16:creationId xmlns=""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1" name="Text Box 93">
          <a:extLst>
            <a:ext uri="{FF2B5EF4-FFF2-40B4-BE49-F238E27FC236}">
              <a16:creationId xmlns=""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2" name="Text Box 85">
          <a:extLst>
            <a:ext uri="{FF2B5EF4-FFF2-40B4-BE49-F238E27FC236}">
              <a16:creationId xmlns=""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3" name="Text Box 87">
          <a:extLst>
            <a:ext uri="{FF2B5EF4-FFF2-40B4-BE49-F238E27FC236}">
              <a16:creationId xmlns=""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4" name="Text Box 93">
          <a:extLst>
            <a:ext uri="{FF2B5EF4-FFF2-40B4-BE49-F238E27FC236}">
              <a16:creationId xmlns=""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5" name="Text Box 85">
          <a:extLst>
            <a:ext uri="{FF2B5EF4-FFF2-40B4-BE49-F238E27FC236}">
              <a16:creationId xmlns=""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6" name="Text Box 87">
          <a:extLst>
            <a:ext uri="{FF2B5EF4-FFF2-40B4-BE49-F238E27FC236}">
              <a16:creationId xmlns=""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7" name="Text Box 93">
          <a:extLst>
            <a:ext uri="{FF2B5EF4-FFF2-40B4-BE49-F238E27FC236}">
              <a16:creationId xmlns=""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8" name="Text Box 85">
          <a:extLst>
            <a:ext uri="{FF2B5EF4-FFF2-40B4-BE49-F238E27FC236}">
              <a16:creationId xmlns=""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59" name="Text Box 87">
          <a:extLst>
            <a:ext uri="{FF2B5EF4-FFF2-40B4-BE49-F238E27FC236}">
              <a16:creationId xmlns=""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0" name="Text Box 93">
          <a:extLst>
            <a:ext uri="{FF2B5EF4-FFF2-40B4-BE49-F238E27FC236}">
              <a16:creationId xmlns=""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1" name="Text Box 85">
          <a:extLst>
            <a:ext uri="{FF2B5EF4-FFF2-40B4-BE49-F238E27FC236}">
              <a16:creationId xmlns=""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2" name="Text Box 87">
          <a:extLst>
            <a:ext uri="{FF2B5EF4-FFF2-40B4-BE49-F238E27FC236}">
              <a16:creationId xmlns=""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3" name="Text Box 93">
          <a:extLst>
            <a:ext uri="{FF2B5EF4-FFF2-40B4-BE49-F238E27FC236}">
              <a16:creationId xmlns=""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4" name="Text Box 85">
          <a:extLst>
            <a:ext uri="{FF2B5EF4-FFF2-40B4-BE49-F238E27FC236}">
              <a16:creationId xmlns=""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5" name="Text Box 87">
          <a:extLst>
            <a:ext uri="{FF2B5EF4-FFF2-40B4-BE49-F238E27FC236}">
              <a16:creationId xmlns=""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6" name="Text Box 93">
          <a:extLst>
            <a:ext uri="{FF2B5EF4-FFF2-40B4-BE49-F238E27FC236}">
              <a16:creationId xmlns=""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7" name="Text Box 85">
          <a:extLst>
            <a:ext uri="{FF2B5EF4-FFF2-40B4-BE49-F238E27FC236}">
              <a16:creationId xmlns=""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8" name="Text Box 87">
          <a:extLst>
            <a:ext uri="{FF2B5EF4-FFF2-40B4-BE49-F238E27FC236}">
              <a16:creationId xmlns=""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69" name="Text Box 93">
          <a:extLst>
            <a:ext uri="{FF2B5EF4-FFF2-40B4-BE49-F238E27FC236}">
              <a16:creationId xmlns=""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0" name="Text Box 85">
          <a:extLst>
            <a:ext uri="{FF2B5EF4-FFF2-40B4-BE49-F238E27FC236}">
              <a16:creationId xmlns=""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1" name="Text Box 87">
          <a:extLst>
            <a:ext uri="{FF2B5EF4-FFF2-40B4-BE49-F238E27FC236}">
              <a16:creationId xmlns=""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2" name="Text Box 93">
          <a:extLst>
            <a:ext uri="{FF2B5EF4-FFF2-40B4-BE49-F238E27FC236}">
              <a16:creationId xmlns=""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3" name="Text Box 85">
          <a:extLst>
            <a:ext uri="{FF2B5EF4-FFF2-40B4-BE49-F238E27FC236}">
              <a16:creationId xmlns=""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4" name="Text Box 87">
          <a:extLst>
            <a:ext uri="{FF2B5EF4-FFF2-40B4-BE49-F238E27FC236}">
              <a16:creationId xmlns=""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5" name="Text Box 93">
          <a:extLst>
            <a:ext uri="{FF2B5EF4-FFF2-40B4-BE49-F238E27FC236}">
              <a16:creationId xmlns=""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6" name="Text Box 85">
          <a:extLst>
            <a:ext uri="{FF2B5EF4-FFF2-40B4-BE49-F238E27FC236}">
              <a16:creationId xmlns=""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7" name="Text Box 87">
          <a:extLst>
            <a:ext uri="{FF2B5EF4-FFF2-40B4-BE49-F238E27FC236}">
              <a16:creationId xmlns=""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8" name="Text Box 93">
          <a:extLst>
            <a:ext uri="{FF2B5EF4-FFF2-40B4-BE49-F238E27FC236}">
              <a16:creationId xmlns=""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79" name="Text Box 85">
          <a:extLst>
            <a:ext uri="{FF2B5EF4-FFF2-40B4-BE49-F238E27FC236}">
              <a16:creationId xmlns=""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0" name="Text Box 87">
          <a:extLst>
            <a:ext uri="{FF2B5EF4-FFF2-40B4-BE49-F238E27FC236}">
              <a16:creationId xmlns=""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1" name="Text Box 93">
          <a:extLst>
            <a:ext uri="{FF2B5EF4-FFF2-40B4-BE49-F238E27FC236}">
              <a16:creationId xmlns=""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2" name="Text Box 85">
          <a:extLst>
            <a:ext uri="{FF2B5EF4-FFF2-40B4-BE49-F238E27FC236}">
              <a16:creationId xmlns=""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3" name="Text Box 87">
          <a:extLst>
            <a:ext uri="{FF2B5EF4-FFF2-40B4-BE49-F238E27FC236}">
              <a16:creationId xmlns=""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4" name="Text Box 93">
          <a:extLst>
            <a:ext uri="{FF2B5EF4-FFF2-40B4-BE49-F238E27FC236}">
              <a16:creationId xmlns=""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5" name="Text Box 85">
          <a:extLst>
            <a:ext uri="{FF2B5EF4-FFF2-40B4-BE49-F238E27FC236}">
              <a16:creationId xmlns=""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6" name="Text Box 87">
          <a:extLst>
            <a:ext uri="{FF2B5EF4-FFF2-40B4-BE49-F238E27FC236}">
              <a16:creationId xmlns=""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7" name="Text Box 93">
          <a:extLst>
            <a:ext uri="{FF2B5EF4-FFF2-40B4-BE49-F238E27FC236}">
              <a16:creationId xmlns=""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8" name="Text Box 85">
          <a:extLst>
            <a:ext uri="{FF2B5EF4-FFF2-40B4-BE49-F238E27FC236}">
              <a16:creationId xmlns=""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89" name="Text Box 87">
          <a:extLst>
            <a:ext uri="{FF2B5EF4-FFF2-40B4-BE49-F238E27FC236}">
              <a16:creationId xmlns=""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0" name="Text Box 93">
          <a:extLst>
            <a:ext uri="{FF2B5EF4-FFF2-40B4-BE49-F238E27FC236}">
              <a16:creationId xmlns=""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1" name="Text Box 85">
          <a:extLst>
            <a:ext uri="{FF2B5EF4-FFF2-40B4-BE49-F238E27FC236}">
              <a16:creationId xmlns=""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2" name="Text Box 87">
          <a:extLst>
            <a:ext uri="{FF2B5EF4-FFF2-40B4-BE49-F238E27FC236}">
              <a16:creationId xmlns=""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3" name="Text Box 93">
          <a:extLst>
            <a:ext uri="{FF2B5EF4-FFF2-40B4-BE49-F238E27FC236}">
              <a16:creationId xmlns=""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4" name="Text Box 85">
          <a:extLst>
            <a:ext uri="{FF2B5EF4-FFF2-40B4-BE49-F238E27FC236}">
              <a16:creationId xmlns=""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5" name="Text Box 87">
          <a:extLst>
            <a:ext uri="{FF2B5EF4-FFF2-40B4-BE49-F238E27FC236}">
              <a16:creationId xmlns=""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6" name="Text Box 93">
          <a:extLst>
            <a:ext uri="{FF2B5EF4-FFF2-40B4-BE49-F238E27FC236}">
              <a16:creationId xmlns=""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7" name="Text Box 85">
          <a:extLst>
            <a:ext uri="{FF2B5EF4-FFF2-40B4-BE49-F238E27FC236}">
              <a16:creationId xmlns=""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8" name="Text Box 87">
          <a:extLst>
            <a:ext uri="{FF2B5EF4-FFF2-40B4-BE49-F238E27FC236}">
              <a16:creationId xmlns=""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399" name="Text Box 93">
          <a:extLst>
            <a:ext uri="{FF2B5EF4-FFF2-40B4-BE49-F238E27FC236}">
              <a16:creationId xmlns=""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0" name="Text Box 85">
          <a:extLst>
            <a:ext uri="{FF2B5EF4-FFF2-40B4-BE49-F238E27FC236}">
              <a16:creationId xmlns=""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1" name="Text Box 87">
          <a:extLst>
            <a:ext uri="{FF2B5EF4-FFF2-40B4-BE49-F238E27FC236}">
              <a16:creationId xmlns=""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2" name="Text Box 93">
          <a:extLst>
            <a:ext uri="{FF2B5EF4-FFF2-40B4-BE49-F238E27FC236}">
              <a16:creationId xmlns=""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3" name="Text Box 85">
          <a:extLst>
            <a:ext uri="{FF2B5EF4-FFF2-40B4-BE49-F238E27FC236}">
              <a16:creationId xmlns=""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4" name="Text Box 87">
          <a:extLst>
            <a:ext uri="{FF2B5EF4-FFF2-40B4-BE49-F238E27FC236}">
              <a16:creationId xmlns=""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5" name="Text Box 93">
          <a:extLst>
            <a:ext uri="{FF2B5EF4-FFF2-40B4-BE49-F238E27FC236}">
              <a16:creationId xmlns=""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6" name="Text Box 85">
          <a:extLst>
            <a:ext uri="{FF2B5EF4-FFF2-40B4-BE49-F238E27FC236}">
              <a16:creationId xmlns=""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7" name="Text Box 87">
          <a:extLst>
            <a:ext uri="{FF2B5EF4-FFF2-40B4-BE49-F238E27FC236}">
              <a16:creationId xmlns=""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8" name="Text Box 93">
          <a:extLst>
            <a:ext uri="{FF2B5EF4-FFF2-40B4-BE49-F238E27FC236}">
              <a16:creationId xmlns=""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09" name="Text Box 85">
          <a:extLst>
            <a:ext uri="{FF2B5EF4-FFF2-40B4-BE49-F238E27FC236}">
              <a16:creationId xmlns=""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0" name="Text Box 87">
          <a:extLst>
            <a:ext uri="{FF2B5EF4-FFF2-40B4-BE49-F238E27FC236}">
              <a16:creationId xmlns=""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1" name="Text Box 93">
          <a:extLst>
            <a:ext uri="{FF2B5EF4-FFF2-40B4-BE49-F238E27FC236}">
              <a16:creationId xmlns=""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2" name="Text Box 85">
          <a:extLst>
            <a:ext uri="{FF2B5EF4-FFF2-40B4-BE49-F238E27FC236}">
              <a16:creationId xmlns=""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3" name="Text Box 87">
          <a:extLst>
            <a:ext uri="{FF2B5EF4-FFF2-40B4-BE49-F238E27FC236}">
              <a16:creationId xmlns=""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4" name="Text Box 93">
          <a:extLst>
            <a:ext uri="{FF2B5EF4-FFF2-40B4-BE49-F238E27FC236}">
              <a16:creationId xmlns=""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5" name="Text Box 85">
          <a:extLst>
            <a:ext uri="{FF2B5EF4-FFF2-40B4-BE49-F238E27FC236}">
              <a16:creationId xmlns=""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6" name="Text Box 87">
          <a:extLst>
            <a:ext uri="{FF2B5EF4-FFF2-40B4-BE49-F238E27FC236}">
              <a16:creationId xmlns=""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7" name="Text Box 93">
          <a:extLst>
            <a:ext uri="{FF2B5EF4-FFF2-40B4-BE49-F238E27FC236}">
              <a16:creationId xmlns=""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8" name="Text Box 85">
          <a:extLst>
            <a:ext uri="{FF2B5EF4-FFF2-40B4-BE49-F238E27FC236}">
              <a16:creationId xmlns=""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19" name="Text Box 87">
          <a:extLst>
            <a:ext uri="{FF2B5EF4-FFF2-40B4-BE49-F238E27FC236}">
              <a16:creationId xmlns=""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0" name="Text Box 93">
          <a:extLst>
            <a:ext uri="{FF2B5EF4-FFF2-40B4-BE49-F238E27FC236}">
              <a16:creationId xmlns=""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1" name="Text Box 85">
          <a:extLst>
            <a:ext uri="{FF2B5EF4-FFF2-40B4-BE49-F238E27FC236}">
              <a16:creationId xmlns=""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2" name="Text Box 87">
          <a:extLst>
            <a:ext uri="{FF2B5EF4-FFF2-40B4-BE49-F238E27FC236}">
              <a16:creationId xmlns=""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3" name="Text Box 93">
          <a:extLst>
            <a:ext uri="{FF2B5EF4-FFF2-40B4-BE49-F238E27FC236}">
              <a16:creationId xmlns=""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4" name="Text Box 85">
          <a:extLst>
            <a:ext uri="{FF2B5EF4-FFF2-40B4-BE49-F238E27FC236}">
              <a16:creationId xmlns=""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5" name="Text Box 87">
          <a:extLst>
            <a:ext uri="{FF2B5EF4-FFF2-40B4-BE49-F238E27FC236}">
              <a16:creationId xmlns=""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6" name="Text Box 93">
          <a:extLst>
            <a:ext uri="{FF2B5EF4-FFF2-40B4-BE49-F238E27FC236}">
              <a16:creationId xmlns=""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7" name="Text Box 85">
          <a:extLst>
            <a:ext uri="{FF2B5EF4-FFF2-40B4-BE49-F238E27FC236}">
              <a16:creationId xmlns=""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8" name="Text Box 87">
          <a:extLst>
            <a:ext uri="{FF2B5EF4-FFF2-40B4-BE49-F238E27FC236}">
              <a16:creationId xmlns=""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29" name="Text Box 93">
          <a:extLst>
            <a:ext uri="{FF2B5EF4-FFF2-40B4-BE49-F238E27FC236}">
              <a16:creationId xmlns=""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0" name="Text Box 85">
          <a:extLst>
            <a:ext uri="{FF2B5EF4-FFF2-40B4-BE49-F238E27FC236}">
              <a16:creationId xmlns=""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1" name="Text Box 87">
          <a:extLst>
            <a:ext uri="{FF2B5EF4-FFF2-40B4-BE49-F238E27FC236}">
              <a16:creationId xmlns=""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2" name="Text Box 93">
          <a:extLst>
            <a:ext uri="{FF2B5EF4-FFF2-40B4-BE49-F238E27FC236}">
              <a16:creationId xmlns=""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3" name="Text Box 85">
          <a:extLst>
            <a:ext uri="{FF2B5EF4-FFF2-40B4-BE49-F238E27FC236}">
              <a16:creationId xmlns=""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4" name="Text Box 87">
          <a:extLst>
            <a:ext uri="{FF2B5EF4-FFF2-40B4-BE49-F238E27FC236}">
              <a16:creationId xmlns=""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5" name="Text Box 93">
          <a:extLst>
            <a:ext uri="{FF2B5EF4-FFF2-40B4-BE49-F238E27FC236}">
              <a16:creationId xmlns=""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6" name="Text Box 85">
          <a:extLst>
            <a:ext uri="{FF2B5EF4-FFF2-40B4-BE49-F238E27FC236}">
              <a16:creationId xmlns=""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7" name="Text Box 87">
          <a:extLst>
            <a:ext uri="{FF2B5EF4-FFF2-40B4-BE49-F238E27FC236}">
              <a16:creationId xmlns=""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8" name="Text Box 93">
          <a:extLst>
            <a:ext uri="{FF2B5EF4-FFF2-40B4-BE49-F238E27FC236}">
              <a16:creationId xmlns=""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39" name="Text Box 85">
          <a:extLst>
            <a:ext uri="{FF2B5EF4-FFF2-40B4-BE49-F238E27FC236}">
              <a16:creationId xmlns=""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40" name="Text Box 87">
          <a:extLst>
            <a:ext uri="{FF2B5EF4-FFF2-40B4-BE49-F238E27FC236}">
              <a16:creationId xmlns=""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441" name="Text Box 93">
          <a:extLst>
            <a:ext uri="{FF2B5EF4-FFF2-40B4-BE49-F238E27FC236}">
              <a16:creationId xmlns=""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42" name="Text Box 18">
          <a:extLst>
            <a:ext uri="{FF2B5EF4-FFF2-40B4-BE49-F238E27FC236}">
              <a16:creationId xmlns=""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43" name="Text Box 19">
          <a:extLst>
            <a:ext uri="{FF2B5EF4-FFF2-40B4-BE49-F238E27FC236}">
              <a16:creationId xmlns=""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5444" name="Text Box 20">
          <a:extLst>
            <a:ext uri="{FF2B5EF4-FFF2-40B4-BE49-F238E27FC236}">
              <a16:creationId xmlns=""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45" name="Text Box 18">
          <a:extLst>
            <a:ext uri="{FF2B5EF4-FFF2-40B4-BE49-F238E27FC236}">
              <a16:creationId xmlns=""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46" name="Text Box 19">
          <a:extLst>
            <a:ext uri="{FF2B5EF4-FFF2-40B4-BE49-F238E27FC236}">
              <a16:creationId xmlns=""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5447" name="Text Box 20">
          <a:extLst>
            <a:ext uri="{FF2B5EF4-FFF2-40B4-BE49-F238E27FC236}">
              <a16:creationId xmlns=""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48" name="Text Box 54">
          <a:extLst>
            <a:ext uri="{FF2B5EF4-FFF2-40B4-BE49-F238E27FC236}">
              <a16:creationId xmlns=""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49" name="Text Box 55">
          <a:extLst>
            <a:ext uri="{FF2B5EF4-FFF2-40B4-BE49-F238E27FC236}">
              <a16:creationId xmlns=""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5450" name="Text Box 56">
          <a:extLst>
            <a:ext uri="{FF2B5EF4-FFF2-40B4-BE49-F238E27FC236}">
              <a16:creationId xmlns=""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51" name="Text Box 18">
          <a:extLst>
            <a:ext uri="{FF2B5EF4-FFF2-40B4-BE49-F238E27FC236}">
              <a16:creationId xmlns=""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52" name="Text Box 19">
          <a:extLst>
            <a:ext uri="{FF2B5EF4-FFF2-40B4-BE49-F238E27FC236}">
              <a16:creationId xmlns=""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5453" name="Text Box 20">
          <a:extLst>
            <a:ext uri="{FF2B5EF4-FFF2-40B4-BE49-F238E27FC236}">
              <a16:creationId xmlns=""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54" name="Text Box 18">
          <a:extLst>
            <a:ext uri="{FF2B5EF4-FFF2-40B4-BE49-F238E27FC236}">
              <a16:creationId xmlns=""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55" name="Text Box 19">
          <a:extLst>
            <a:ext uri="{FF2B5EF4-FFF2-40B4-BE49-F238E27FC236}">
              <a16:creationId xmlns=""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5456" name="Text Box 20">
          <a:extLst>
            <a:ext uri="{FF2B5EF4-FFF2-40B4-BE49-F238E27FC236}">
              <a16:creationId xmlns=""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57" name="Text Box 54">
          <a:extLst>
            <a:ext uri="{FF2B5EF4-FFF2-40B4-BE49-F238E27FC236}">
              <a16:creationId xmlns=""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458" name="Text Box 55">
          <a:extLst>
            <a:ext uri="{FF2B5EF4-FFF2-40B4-BE49-F238E27FC236}">
              <a16:creationId xmlns=""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5459" name="Text Box 56">
          <a:extLst>
            <a:ext uri="{FF2B5EF4-FFF2-40B4-BE49-F238E27FC236}">
              <a16:creationId xmlns=""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0" name="Text Box 18">
          <a:extLst>
            <a:ext uri="{FF2B5EF4-FFF2-40B4-BE49-F238E27FC236}">
              <a16:creationId xmlns=""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1" name="Text Box 19">
          <a:extLst>
            <a:ext uri="{FF2B5EF4-FFF2-40B4-BE49-F238E27FC236}">
              <a16:creationId xmlns=""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5462" name="Text Box 20">
          <a:extLst>
            <a:ext uri="{FF2B5EF4-FFF2-40B4-BE49-F238E27FC236}">
              <a16:creationId xmlns=""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3" name="Text Box 18">
          <a:extLst>
            <a:ext uri="{FF2B5EF4-FFF2-40B4-BE49-F238E27FC236}">
              <a16:creationId xmlns=""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4" name="Text Box 19">
          <a:extLst>
            <a:ext uri="{FF2B5EF4-FFF2-40B4-BE49-F238E27FC236}">
              <a16:creationId xmlns=""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5465" name="Text Box 20">
          <a:extLst>
            <a:ext uri="{FF2B5EF4-FFF2-40B4-BE49-F238E27FC236}">
              <a16:creationId xmlns=""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6" name="Text Box 54">
          <a:extLst>
            <a:ext uri="{FF2B5EF4-FFF2-40B4-BE49-F238E27FC236}">
              <a16:creationId xmlns=""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7" name="Text Box 55">
          <a:extLst>
            <a:ext uri="{FF2B5EF4-FFF2-40B4-BE49-F238E27FC236}">
              <a16:creationId xmlns=""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5468" name="Text Box 56">
          <a:extLst>
            <a:ext uri="{FF2B5EF4-FFF2-40B4-BE49-F238E27FC236}">
              <a16:creationId xmlns=""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69" name="Text Box 18">
          <a:extLst>
            <a:ext uri="{FF2B5EF4-FFF2-40B4-BE49-F238E27FC236}">
              <a16:creationId xmlns=""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70" name="Text Box 19">
          <a:extLst>
            <a:ext uri="{FF2B5EF4-FFF2-40B4-BE49-F238E27FC236}">
              <a16:creationId xmlns=""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5471" name="Text Box 20">
          <a:extLst>
            <a:ext uri="{FF2B5EF4-FFF2-40B4-BE49-F238E27FC236}">
              <a16:creationId xmlns=""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72" name="Text Box 18">
          <a:extLst>
            <a:ext uri="{FF2B5EF4-FFF2-40B4-BE49-F238E27FC236}">
              <a16:creationId xmlns=""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73" name="Text Box 19">
          <a:extLst>
            <a:ext uri="{FF2B5EF4-FFF2-40B4-BE49-F238E27FC236}">
              <a16:creationId xmlns=""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5474" name="Text Box 20">
          <a:extLst>
            <a:ext uri="{FF2B5EF4-FFF2-40B4-BE49-F238E27FC236}">
              <a16:creationId xmlns=""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75" name="Text Box 54">
          <a:extLst>
            <a:ext uri="{FF2B5EF4-FFF2-40B4-BE49-F238E27FC236}">
              <a16:creationId xmlns=""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5476" name="Text Box 55">
          <a:extLst>
            <a:ext uri="{FF2B5EF4-FFF2-40B4-BE49-F238E27FC236}">
              <a16:creationId xmlns=""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5477" name="Text Box 56">
          <a:extLst>
            <a:ext uri="{FF2B5EF4-FFF2-40B4-BE49-F238E27FC236}">
              <a16:creationId xmlns=""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78" name="Text Box 1">
          <a:extLst>
            <a:ext uri="{FF2B5EF4-FFF2-40B4-BE49-F238E27FC236}">
              <a16:creationId xmlns=""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79" name="Text Box 2">
          <a:extLst>
            <a:ext uri="{FF2B5EF4-FFF2-40B4-BE49-F238E27FC236}">
              <a16:creationId xmlns=""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0" name="Text Box 3">
          <a:extLst>
            <a:ext uri="{FF2B5EF4-FFF2-40B4-BE49-F238E27FC236}">
              <a16:creationId xmlns=""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1" name="Text Box 4">
          <a:extLst>
            <a:ext uri="{FF2B5EF4-FFF2-40B4-BE49-F238E27FC236}">
              <a16:creationId xmlns=""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2" name="Text Box 5">
          <a:extLst>
            <a:ext uri="{FF2B5EF4-FFF2-40B4-BE49-F238E27FC236}">
              <a16:creationId xmlns=""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3" name="Text Box 6">
          <a:extLst>
            <a:ext uri="{FF2B5EF4-FFF2-40B4-BE49-F238E27FC236}">
              <a16:creationId xmlns=""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4" name="Text Box 1">
          <a:extLst>
            <a:ext uri="{FF2B5EF4-FFF2-40B4-BE49-F238E27FC236}">
              <a16:creationId xmlns=""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5" name="Text Box 2">
          <a:extLst>
            <a:ext uri="{FF2B5EF4-FFF2-40B4-BE49-F238E27FC236}">
              <a16:creationId xmlns=""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6" name="Text Box 3">
          <a:extLst>
            <a:ext uri="{FF2B5EF4-FFF2-40B4-BE49-F238E27FC236}">
              <a16:creationId xmlns=""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7" name="Text Box 4">
          <a:extLst>
            <a:ext uri="{FF2B5EF4-FFF2-40B4-BE49-F238E27FC236}">
              <a16:creationId xmlns=""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8" name="Text Box 5">
          <a:extLst>
            <a:ext uri="{FF2B5EF4-FFF2-40B4-BE49-F238E27FC236}">
              <a16:creationId xmlns=""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89" name="Text Box 6">
          <a:extLst>
            <a:ext uri="{FF2B5EF4-FFF2-40B4-BE49-F238E27FC236}">
              <a16:creationId xmlns=""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0" name="Text Box 1">
          <a:extLst>
            <a:ext uri="{FF2B5EF4-FFF2-40B4-BE49-F238E27FC236}">
              <a16:creationId xmlns=""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1" name="Text Box 2">
          <a:extLst>
            <a:ext uri="{FF2B5EF4-FFF2-40B4-BE49-F238E27FC236}">
              <a16:creationId xmlns=""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2" name="Text Box 3">
          <a:extLst>
            <a:ext uri="{FF2B5EF4-FFF2-40B4-BE49-F238E27FC236}">
              <a16:creationId xmlns=""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3" name="Text Box 4">
          <a:extLst>
            <a:ext uri="{FF2B5EF4-FFF2-40B4-BE49-F238E27FC236}">
              <a16:creationId xmlns=""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4" name="Text Box 5">
          <a:extLst>
            <a:ext uri="{FF2B5EF4-FFF2-40B4-BE49-F238E27FC236}">
              <a16:creationId xmlns=""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5" name="Text Box 6">
          <a:extLst>
            <a:ext uri="{FF2B5EF4-FFF2-40B4-BE49-F238E27FC236}">
              <a16:creationId xmlns=""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6" name="Text Box 1">
          <a:extLst>
            <a:ext uri="{FF2B5EF4-FFF2-40B4-BE49-F238E27FC236}">
              <a16:creationId xmlns=""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7" name="Text Box 2">
          <a:extLst>
            <a:ext uri="{FF2B5EF4-FFF2-40B4-BE49-F238E27FC236}">
              <a16:creationId xmlns=""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8" name="Text Box 3">
          <a:extLst>
            <a:ext uri="{FF2B5EF4-FFF2-40B4-BE49-F238E27FC236}">
              <a16:creationId xmlns=""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499" name="Text Box 4">
          <a:extLst>
            <a:ext uri="{FF2B5EF4-FFF2-40B4-BE49-F238E27FC236}">
              <a16:creationId xmlns=""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500" name="Text Box 5">
          <a:extLst>
            <a:ext uri="{FF2B5EF4-FFF2-40B4-BE49-F238E27FC236}">
              <a16:creationId xmlns=""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5501" name="Text Box 6">
          <a:extLst>
            <a:ext uri="{FF2B5EF4-FFF2-40B4-BE49-F238E27FC236}">
              <a16:creationId xmlns=""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02" name="Text Box 8">
          <a:extLst>
            <a:ext uri="{FF2B5EF4-FFF2-40B4-BE49-F238E27FC236}">
              <a16:creationId xmlns=""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03" name="Text Box 9">
          <a:extLst>
            <a:ext uri="{FF2B5EF4-FFF2-40B4-BE49-F238E27FC236}">
              <a16:creationId xmlns=""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04" name="Text Box 11">
          <a:extLst>
            <a:ext uri="{FF2B5EF4-FFF2-40B4-BE49-F238E27FC236}">
              <a16:creationId xmlns=""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05" name="Text Box 8">
          <a:extLst>
            <a:ext uri="{FF2B5EF4-FFF2-40B4-BE49-F238E27FC236}">
              <a16:creationId xmlns=""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06" name="Text Box 9">
          <a:extLst>
            <a:ext uri="{FF2B5EF4-FFF2-40B4-BE49-F238E27FC236}">
              <a16:creationId xmlns=""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07" name="Text Box 11">
          <a:extLst>
            <a:ext uri="{FF2B5EF4-FFF2-40B4-BE49-F238E27FC236}">
              <a16:creationId xmlns=""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08" name="Text Box 8">
          <a:extLst>
            <a:ext uri="{FF2B5EF4-FFF2-40B4-BE49-F238E27FC236}">
              <a16:creationId xmlns=""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09" name="Text Box 9">
          <a:extLst>
            <a:ext uri="{FF2B5EF4-FFF2-40B4-BE49-F238E27FC236}">
              <a16:creationId xmlns=""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10" name="Text Box 11">
          <a:extLst>
            <a:ext uri="{FF2B5EF4-FFF2-40B4-BE49-F238E27FC236}">
              <a16:creationId xmlns=""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11" name="Text Box 8">
          <a:extLst>
            <a:ext uri="{FF2B5EF4-FFF2-40B4-BE49-F238E27FC236}">
              <a16:creationId xmlns=""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12" name="Text Box 9">
          <a:extLst>
            <a:ext uri="{FF2B5EF4-FFF2-40B4-BE49-F238E27FC236}">
              <a16:creationId xmlns=""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13" name="Text Box 11">
          <a:extLst>
            <a:ext uri="{FF2B5EF4-FFF2-40B4-BE49-F238E27FC236}">
              <a16:creationId xmlns=""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14" name="Text Box 8">
          <a:extLst>
            <a:ext uri="{FF2B5EF4-FFF2-40B4-BE49-F238E27FC236}">
              <a16:creationId xmlns=""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15" name="Text Box 9">
          <a:extLst>
            <a:ext uri="{FF2B5EF4-FFF2-40B4-BE49-F238E27FC236}">
              <a16:creationId xmlns=""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16" name="Text Box 11">
          <a:extLst>
            <a:ext uri="{FF2B5EF4-FFF2-40B4-BE49-F238E27FC236}">
              <a16:creationId xmlns=""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17" name="Text Box 8">
          <a:extLst>
            <a:ext uri="{FF2B5EF4-FFF2-40B4-BE49-F238E27FC236}">
              <a16:creationId xmlns=""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18" name="Text Box 9">
          <a:extLst>
            <a:ext uri="{FF2B5EF4-FFF2-40B4-BE49-F238E27FC236}">
              <a16:creationId xmlns=""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19" name="Text Box 11">
          <a:extLst>
            <a:ext uri="{FF2B5EF4-FFF2-40B4-BE49-F238E27FC236}">
              <a16:creationId xmlns=""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0" name="Text Box 8">
          <a:extLst>
            <a:ext uri="{FF2B5EF4-FFF2-40B4-BE49-F238E27FC236}">
              <a16:creationId xmlns=""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1" name="Text Box 9">
          <a:extLst>
            <a:ext uri="{FF2B5EF4-FFF2-40B4-BE49-F238E27FC236}">
              <a16:creationId xmlns=""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22" name="Text Box 11">
          <a:extLst>
            <a:ext uri="{FF2B5EF4-FFF2-40B4-BE49-F238E27FC236}">
              <a16:creationId xmlns=""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3" name="Text Box 8">
          <a:extLst>
            <a:ext uri="{FF2B5EF4-FFF2-40B4-BE49-F238E27FC236}">
              <a16:creationId xmlns=""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4" name="Text Box 9">
          <a:extLst>
            <a:ext uri="{FF2B5EF4-FFF2-40B4-BE49-F238E27FC236}">
              <a16:creationId xmlns=""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25" name="Text Box 11">
          <a:extLst>
            <a:ext uri="{FF2B5EF4-FFF2-40B4-BE49-F238E27FC236}">
              <a16:creationId xmlns=""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6" name="Text Box 8">
          <a:extLst>
            <a:ext uri="{FF2B5EF4-FFF2-40B4-BE49-F238E27FC236}">
              <a16:creationId xmlns=""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7" name="Text Box 9">
          <a:extLst>
            <a:ext uri="{FF2B5EF4-FFF2-40B4-BE49-F238E27FC236}">
              <a16:creationId xmlns=""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28" name="Text Box 11">
          <a:extLst>
            <a:ext uri="{FF2B5EF4-FFF2-40B4-BE49-F238E27FC236}">
              <a16:creationId xmlns=""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29" name="Text Box 8">
          <a:extLst>
            <a:ext uri="{FF2B5EF4-FFF2-40B4-BE49-F238E27FC236}">
              <a16:creationId xmlns=""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0" name="Text Box 9">
          <a:extLst>
            <a:ext uri="{FF2B5EF4-FFF2-40B4-BE49-F238E27FC236}">
              <a16:creationId xmlns=""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31" name="Text Box 11">
          <a:extLst>
            <a:ext uri="{FF2B5EF4-FFF2-40B4-BE49-F238E27FC236}">
              <a16:creationId xmlns=""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2" name="Text Box 8">
          <a:extLst>
            <a:ext uri="{FF2B5EF4-FFF2-40B4-BE49-F238E27FC236}">
              <a16:creationId xmlns=""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3" name="Text Box 9">
          <a:extLst>
            <a:ext uri="{FF2B5EF4-FFF2-40B4-BE49-F238E27FC236}">
              <a16:creationId xmlns=""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34" name="Text Box 11">
          <a:extLst>
            <a:ext uri="{FF2B5EF4-FFF2-40B4-BE49-F238E27FC236}">
              <a16:creationId xmlns=""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5" name="Text Box 8">
          <a:extLst>
            <a:ext uri="{FF2B5EF4-FFF2-40B4-BE49-F238E27FC236}">
              <a16:creationId xmlns=""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6" name="Text Box 9">
          <a:extLst>
            <a:ext uri="{FF2B5EF4-FFF2-40B4-BE49-F238E27FC236}">
              <a16:creationId xmlns=""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37" name="Text Box 11">
          <a:extLst>
            <a:ext uri="{FF2B5EF4-FFF2-40B4-BE49-F238E27FC236}">
              <a16:creationId xmlns=""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8" name="Text Box 8">
          <a:extLst>
            <a:ext uri="{FF2B5EF4-FFF2-40B4-BE49-F238E27FC236}">
              <a16:creationId xmlns=""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39" name="Text Box 9">
          <a:extLst>
            <a:ext uri="{FF2B5EF4-FFF2-40B4-BE49-F238E27FC236}">
              <a16:creationId xmlns=""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40" name="Text Box 11">
          <a:extLst>
            <a:ext uri="{FF2B5EF4-FFF2-40B4-BE49-F238E27FC236}">
              <a16:creationId xmlns=""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41" name="Text Box 8">
          <a:extLst>
            <a:ext uri="{FF2B5EF4-FFF2-40B4-BE49-F238E27FC236}">
              <a16:creationId xmlns=""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42" name="Text Box 9">
          <a:extLst>
            <a:ext uri="{FF2B5EF4-FFF2-40B4-BE49-F238E27FC236}">
              <a16:creationId xmlns=""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43" name="Text Box 11">
          <a:extLst>
            <a:ext uri="{FF2B5EF4-FFF2-40B4-BE49-F238E27FC236}">
              <a16:creationId xmlns=""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44" name="Text Box 8">
          <a:extLst>
            <a:ext uri="{FF2B5EF4-FFF2-40B4-BE49-F238E27FC236}">
              <a16:creationId xmlns=""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45" name="Text Box 9">
          <a:extLst>
            <a:ext uri="{FF2B5EF4-FFF2-40B4-BE49-F238E27FC236}">
              <a16:creationId xmlns=""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46" name="Text Box 11">
          <a:extLst>
            <a:ext uri="{FF2B5EF4-FFF2-40B4-BE49-F238E27FC236}">
              <a16:creationId xmlns=""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47" name="Text Box 8">
          <a:extLst>
            <a:ext uri="{FF2B5EF4-FFF2-40B4-BE49-F238E27FC236}">
              <a16:creationId xmlns=""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48" name="Text Box 9">
          <a:extLst>
            <a:ext uri="{FF2B5EF4-FFF2-40B4-BE49-F238E27FC236}">
              <a16:creationId xmlns=""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49" name="Text Box 11">
          <a:extLst>
            <a:ext uri="{FF2B5EF4-FFF2-40B4-BE49-F238E27FC236}">
              <a16:creationId xmlns=""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0" name="Text Box 8">
          <a:extLst>
            <a:ext uri="{FF2B5EF4-FFF2-40B4-BE49-F238E27FC236}">
              <a16:creationId xmlns=""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1" name="Text Box 9">
          <a:extLst>
            <a:ext uri="{FF2B5EF4-FFF2-40B4-BE49-F238E27FC236}">
              <a16:creationId xmlns=""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52" name="Text Box 11">
          <a:extLst>
            <a:ext uri="{FF2B5EF4-FFF2-40B4-BE49-F238E27FC236}">
              <a16:creationId xmlns=""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3" name="Text Box 8">
          <a:extLst>
            <a:ext uri="{FF2B5EF4-FFF2-40B4-BE49-F238E27FC236}">
              <a16:creationId xmlns=""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4" name="Text Box 9">
          <a:extLst>
            <a:ext uri="{FF2B5EF4-FFF2-40B4-BE49-F238E27FC236}">
              <a16:creationId xmlns=""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55" name="Text Box 11">
          <a:extLst>
            <a:ext uri="{FF2B5EF4-FFF2-40B4-BE49-F238E27FC236}">
              <a16:creationId xmlns=""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6" name="Text Box 8">
          <a:extLst>
            <a:ext uri="{FF2B5EF4-FFF2-40B4-BE49-F238E27FC236}">
              <a16:creationId xmlns=""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7" name="Text Box 9">
          <a:extLst>
            <a:ext uri="{FF2B5EF4-FFF2-40B4-BE49-F238E27FC236}">
              <a16:creationId xmlns=""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58" name="Text Box 11">
          <a:extLst>
            <a:ext uri="{FF2B5EF4-FFF2-40B4-BE49-F238E27FC236}">
              <a16:creationId xmlns=""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59" name="Text Box 8">
          <a:extLst>
            <a:ext uri="{FF2B5EF4-FFF2-40B4-BE49-F238E27FC236}">
              <a16:creationId xmlns=""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0" name="Text Box 9">
          <a:extLst>
            <a:ext uri="{FF2B5EF4-FFF2-40B4-BE49-F238E27FC236}">
              <a16:creationId xmlns=""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61" name="Text Box 11">
          <a:extLst>
            <a:ext uri="{FF2B5EF4-FFF2-40B4-BE49-F238E27FC236}">
              <a16:creationId xmlns=""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2" name="Text Box 8">
          <a:extLst>
            <a:ext uri="{FF2B5EF4-FFF2-40B4-BE49-F238E27FC236}">
              <a16:creationId xmlns=""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3" name="Text Box 9">
          <a:extLst>
            <a:ext uri="{FF2B5EF4-FFF2-40B4-BE49-F238E27FC236}">
              <a16:creationId xmlns=""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64" name="Text Box 11">
          <a:extLst>
            <a:ext uri="{FF2B5EF4-FFF2-40B4-BE49-F238E27FC236}">
              <a16:creationId xmlns=""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5" name="Text Box 8">
          <a:extLst>
            <a:ext uri="{FF2B5EF4-FFF2-40B4-BE49-F238E27FC236}">
              <a16:creationId xmlns=""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6" name="Text Box 9">
          <a:extLst>
            <a:ext uri="{FF2B5EF4-FFF2-40B4-BE49-F238E27FC236}">
              <a16:creationId xmlns=""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67" name="Text Box 11">
          <a:extLst>
            <a:ext uri="{FF2B5EF4-FFF2-40B4-BE49-F238E27FC236}">
              <a16:creationId xmlns=""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8" name="Text Box 8">
          <a:extLst>
            <a:ext uri="{FF2B5EF4-FFF2-40B4-BE49-F238E27FC236}">
              <a16:creationId xmlns=""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69" name="Text Box 9">
          <a:extLst>
            <a:ext uri="{FF2B5EF4-FFF2-40B4-BE49-F238E27FC236}">
              <a16:creationId xmlns=""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70" name="Text Box 11">
          <a:extLst>
            <a:ext uri="{FF2B5EF4-FFF2-40B4-BE49-F238E27FC236}">
              <a16:creationId xmlns=""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71" name="Text Box 8">
          <a:extLst>
            <a:ext uri="{FF2B5EF4-FFF2-40B4-BE49-F238E27FC236}">
              <a16:creationId xmlns=""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72" name="Text Box 9">
          <a:extLst>
            <a:ext uri="{FF2B5EF4-FFF2-40B4-BE49-F238E27FC236}">
              <a16:creationId xmlns=""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73" name="Text Box 11">
          <a:extLst>
            <a:ext uri="{FF2B5EF4-FFF2-40B4-BE49-F238E27FC236}">
              <a16:creationId xmlns=""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74" name="Text Box 8">
          <a:extLst>
            <a:ext uri="{FF2B5EF4-FFF2-40B4-BE49-F238E27FC236}">
              <a16:creationId xmlns=""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75" name="Text Box 9">
          <a:extLst>
            <a:ext uri="{FF2B5EF4-FFF2-40B4-BE49-F238E27FC236}">
              <a16:creationId xmlns=""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76" name="Text Box 11">
          <a:extLst>
            <a:ext uri="{FF2B5EF4-FFF2-40B4-BE49-F238E27FC236}">
              <a16:creationId xmlns=""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77" name="Text Box 8">
          <a:extLst>
            <a:ext uri="{FF2B5EF4-FFF2-40B4-BE49-F238E27FC236}">
              <a16:creationId xmlns=""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78" name="Text Box 9">
          <a:extLst>
            <a:ext uri="{FF2B5EF4-FFF2-40B4-BE49-F238E27FC236}">
              <a16:creationId xmlns=""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79" name="Text Box 11">
          <a:extLst>
            <a:ext uri="{FF2B5EF4-FFF2-40B4-BE49-F238E27FC236}">
              <a16:creationId xmlns=""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0" name="Text Box 8">
          <a:extLst>
            <a:ext uri="{FF2B5EF4-FFF2-40B4-BE49-F238E27FC236}">
              <a16:creationId xmlns=""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1" name="Text Box 9">
          <a:extLst>
            <a:ext uri="{FF2B5EF4-FFF2-40B4-BE49-F238E27FC236}">
              <a16:creationId xmlns=""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82" name="Text Box 11">
          <a:extLst>
            <a:ext uri="{FF2B5EF4-FFF2-40B4-BE49-F238E27FC236}">
              <a16:creationId xmlns=""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3" name="Text Box 8">
          <a:extLst>
            <a:ext uri="{FF2B5EF4-FFF2-40B4-BE49-F238E27FC236}">
              <a16:creationId xmlns=""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4" name="Text Box 9">
          <a:extLst>
            <a:ext uri="{FF2B5EF4-FFF2-40B4-BE49-F238E27FC236}">
              <a16:creationId xmlns=""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85" name="Text Box 11">
          <a:extLst>
            <a:ext uri="{FF2B5EF4-FFF2-40B4-BE49-F238E27FC236}">
              <a16:creationId xmlns=""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6" name="Text Box 8">
          <a:extLst>
            <a:ext uri="{FF2B5EF4-FFF2-40B4-BE49-F238E27FC236}">
              <a16:creationId xmlns=""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7" name="Text Box 9">
          <a:extLst>
            <a:ext uri="{FF2B5EF4-FFF2-40B4-BE49-F238E27FC236}">
              <a16:creationId xmlns=""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88" name="Text Box 11">
          <a:extLst>
            <a:ext uri="{FF2B5EF4-FFF2-40B4-BE49-F238E27FC236}">
              <a16:creationId xmlns=""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89" name="Text Box 8">
          <a:extLst>
            <a:ext uri="{FF2B5EF4-FFF2-40B4-BE49-F238E27FC236}">
              <a16:creationId xmlns=""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0" name="Text Box 9">
          <a:extLst>
            <a:ext uri="{FF2B5EF4-FFF2-40B4-BE49-F238E27FC236}">
              <a16:creationId xmlns=""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91" name="Text Box 11">
          <a:extLst>
            <a:ext uri="{FF2B5EF4-FFF2-40B4-BE49-F238E27FC236}">
              <a16:creationId xmlns=""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2" name="Text Box 8">
          <a:extLst>
            <a:ext uri="{FF2B5EF4-FFF2-40B4-BE49-F238E27FC236}">
              <a16:creationId xmlns=""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3" name="Text Box 9">
          <a:extLst>
            <a:ext uri="{FF2B5EF4-FFF2-40B4-BE49-F238E27FC236}">
              <a16:creationId xmlns=""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94" name="Text Box 11">
          <a:extLst>
            <a:ext uri="{FF2B5EF4-FFF2-40B4-BE49-F238E27FC236}">
              <a16:creationId xmlns=""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5" name="Text Box 8">
          <a:extLst>
            <a:ext uri="{FF2B5EF4-FFF2-40B4-BE49-F238E27FC236}">
              <a16:creationId xmlns=""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6" name="Text Box 9">
          <a:extLst>
            <a:ext uri="{FF2B5EF4-FFF2-40B4-BE49-F238E27FC236}">
              <a16:creationId xmlns=""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597" name="Text Box 11">
          <a:extLst>
            <a:ext uri="{FF2B5EF4-FFF2-40B4-BE49-F238E27FC236}">
              <a16:creationId xmlns=""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8" name="Text Box 8">
          <a:extLst>
            <a:ext uri="{FF2B5EF4-FFF2-40B4-BE49-F238E27FC236}">
              <a16:creationId xmlns=""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599" name="Text Box 9">
          <a:extLst>
            <a:ext uri="{FF2B5EF4-FFF2-40B4-BE49-F238E27FC236}">
              <a16:creationId xmlns=""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00" name="Text Box 11">
          <a:extLst>
            <a:ext uri="{FF2B5EF4-FFF2-40B4-BE49-F238E27FC236}">
              <a16:creationId xmlns=""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01" name="Text Box 8">
          <a:extLst>
            <a:ext uri="{FF2B5EF4-FFF2-40B4-BE49-F238E27FC236}">
              <a16:creationId xmlns=""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02" name="Text Box 9">
          <a:extLst>
            <a:ext uri="{FF2B5EF4-FFF2-40B4-BE49-F238E27FC236}">
              <a16:creationId xmlns=""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03" name="Text Box 11">
          <a:extLst>
            <a:ext uri="{FF2B5EF4-FFF2-40B4-BE49-F238E27FC236}">
              <a16:creationId xmlns=""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04" name="Text Box 8">
          <a:extLst>
            <a:ext uri="{FF2B5EF4-FFF2-40B4-BE49-F238E27FC236}">
              <a16:creationId xmlns=""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05" name="Text Box 9">
          <a:extLst>
            <a:ext uri="{FF2B5EF4-FFF2-40B4-BE49-F238E27FC236}">
              <a16:creationId xmlns=""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06" name="Text Box 11">
          <a:extLst>
            <a:ext uri="{FF2B5EF4-FFF2-40B4-BE49-F238E27FC236}">
              <a16:creationId xmlns=""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07" name="Text Box 8">
          <a:extLst>
            <a:ext uri="{FF2B5EF4-FFF2-40B4-BE49-F238E27FC236}">
              <a16:creationId xmlns=""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08" name="Text Box 9">
          <a:extLst>
            <a:ext uri="{FF2B5EF4-FFF2-40B4-BE49-F238E27FC236}">
              <a16:creationId xmlns=""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09" name="Text Box 11">
          <a:extLst>
            <a:ext uri="{FF2B5EF4-FFF2-40B4-BE49-F238E27FC236}">
              <a16:creationId xmlns=""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0" name="Text Box 8">
          <a:extLst>
            <a:ext uri="{FF2B5EF4-FFF2-40B4-BE49-F238E27FC236}">
              <a16:creationId xmlns=""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1" name="Text Box 9">
          <a:extLst>
            <a:ext uri="{FF2B5EF4-FFF2-40B4-BE49-F238E27FC236}">
              <a16:creationId xmlns=""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12" name="Text Box 11">
          <a:extLst>
            <a:ext uri="{FF2B5EF4-FFF2-40B4-BE49-F238E27FC236}">
              <a16:creationId xmlns=""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3" name="Text Box 8">
          <a:extLst>
            <a:ext uri="{FF2B5EF4-FFF2-40B4-BE49-F238E27FC236}">
              <a16:creationId xmlns=""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4" name="Text Box 9">
          <a:extLst>
            <a:ext uri="{FF2B5EF4-FFF2-40B4-BE49-F238E27FC236}">
              <a16:creationId xmlns=""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15" name="Text Box 11">
          <a:extLst>
            <a:ext uri="{FF2B5EF4-FFF2-40B4-BE49-F238E27FC236}">
              <a16:creationId xmlns=""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6" name="Text Box 8">
          <a:extLst>
            <a:ext uri="{FF2B5EF4-FFF2-40B4-BE49-F238E27FC236}">
              <a16:creationId xmlns=""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7" name="Text Box 9">
          <a:extLst>
            <a:ext uri="{FF2B5EF4-FFF2-40B4-BE49-F238E27FC236}">
              <a16:creationId xmlns=""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18" name="Text Box 11">
          <a:extLst>
            <a:ext uri="{FF2B5EF4-FFF2-40B4-BE49-F238E27FC236}">
              <a16:creationId xmlns=""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19" name="Text Box 8">
          <a:extLst>
            <a:ext uri="{FF2B5EF4-FFF2-40B4-BE49-F238E27FC236}">
              <a16:creationId xmlns=""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0" name="Text Box 9">
          <a:extLst>
            <a:ext uri="{FF2B5EF4-FFF2-40B4-BE49-F238E27FC236}">
              <a16:creationId xmlns=""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21" name="Text Box 11">
          <a:extLst>
            <a:ext uri="{FF2B5EF4-FFF2-40B4-BE49-F238E27FC236}">
              <a16:creationId xmlns=""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2" name="Text Box 8">
          <a:extLst>
            <a:ext uri="{FF2B5EF4-FFF2-40B4-BE49-F238E27FC236}">
              <a16:creationId xmlns=""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3" name="Text Box 9">
          <a:extLst>
            <a:ext uri="{FF2B5EF4-FFF2-40B4-BE49-F238E27FC236}">
              <a16:creationId xmlns=""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24" name="Text Box 11">
          <a:extLst>
            <a:ext uri="{FF2B5EF4-FFF2-40B4-BE49-F238E27FC236}">
              <a16:creationId xmlns=""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5" name="Text Box 8">
          <a:extLst>
            <a:ext uri="{FF2B5EF4-FFF2-40B4-BE49-F238E27FC236}">
              <a16:creationId xmlns=""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6" name="Text Box 9">
          <a:extLst>
            <a:ext uri="{FF2B5EF4-FFF2-40B4-BE49-F238E27FC236}">
              <a16:creationId xmlns=""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27" name="Text Box 11">
          <a:extLst>
            <a:ext uri="{FF2B5EF4-FFF2-40B4-BE49-F238E27FC236}">
              <a16:creationId xmlns=""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8" name="Text Box 8">
          <a:extLst>
            <a:ext uri="{FF2B5EF4-FFF2-40B4-BE49-F238E27FC236}">
              <a16:creationId xmlns=""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29" name="Text Box 9">
          <a:extLst>
            <a:ext uri="{FF2B5EF4-FFF2-40B4-BE49-F238E27FC236}">
              <a16:creationId xmlns=""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30" name="Text Box 11">
          <a:extLst>
            <a:ext uri="{FF2B5EF4-FFF2-40B4-BE49-F238E27FC236}">
              <a16:creationId xmlns=""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31" name="Text Box 8">
          <a:extLst>
            <a:ext uri="{FF2B5EF4-FFF2-40B4-BE49-F238E27FC236}">
              <a16:creationId xmlns=""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32" name="Text Box 9">
          <a:extLst>
            <a:ext uri="{FF2B5EF4-FFF2-40B4-BE49-F238E27FC236}">
              <a16:creationId xmlns=""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33" name="Text Box 11">
          <a:extLst>
            <a:ext uri="{FF2B5EF4-FFF2-40B4-BE49-F238E27FC236}">
              <a16:creationId xmlns=""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34" name="Text Box 8">
          <a:extLst>
            <a:ext uri="{FF2B5EF4-FFF2-40B4-BE49-F238E27FC236}">
              <a16:creationId xmlns=""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35" name="Text Box 9">
          <a:extLst>
            <a:ext uri="{FF2B5EF4-FFF2-40B4-BE49-F238E27FC236}">
              <a16:creationId xmlns=""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36" name="Text Box 11">
          <a:extLst>
            <a:ext uri="{FF2B5EF4-FFF2-40B4-BE49-F238E27FC236}">
              <a16:creationId xmlns=""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37" name="Text Box 8">
          <a:extLst>
            <a:ext uri="{FF2B5EF4-FFF2-40B4-BE49-F238E27FC236}">
              <a16:creationId xmlns=""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38" name="Text Box 9">
          <a:extLst>
            <a:ext uri="{FF2B5EF4-FFF2-40B4-BE49-F238E27FC236}">
              <a16:creationId xmlns=""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39" name="Text Box 11">
          <a:extLst>
            <a:ext uri="{FF2B5EF4-FFF2-40B4-BE49-F238E27FC236}">
              <a16:creationId xmlns=""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0" name="Text Box 8">
          <a:extLst>
            <a:ext uri="{FF2B5EF4-FFF2-40B4-BE49-F238E27FC236}">
              <a16:creationId xmlns=""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1" name="Text Box 9">
          <a:extLst>
            <a:ext uri="{FF2B5EF4-FFF2-40B4-BE49-F238E27FC236}">
              <a16:creationId xmlns=""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42" name="Text Box 11">
          <a:extLst>
            <a:ext uri="{FF2B5EF4-FFF2-40B4-BE49-F238E27FC236}">
              <a16:creationId xmlns=""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3" name="Text Box 8">
          <a:extLst>
            <a:ext uri="{FF2B5EF4-FFF2-40B4-BE49-F238E27FC236}">
              <a16:creationId xmlns=""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4" name="Text Box 9">
          <a:extLst>
            <a:ext uri="{FF2B5EF4-FFF2-40B4-BE49-F238E27FC236}">
              <a16:creationId xmlns=""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45" name="Text Box 11">
          <a:extLst>
            <a:ext uri="{FF2B5EF4-FFF2-40B4-BE49-F238E27FC236}">
              <a16:creationId xmlns=""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6" name="Text Box 8">
          <a:extLst>
            <a:ext uri="{FF2B5EF4-FFF2-40B4-BE49-F238E27FC236}">
              <a16:creationId xmlns=""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7" name="Text Box 9">
          <a:extLst>
            <a:ext uri="{FF2B5EF4-FFF2-40B4-BE49-F238E27FC236}">
              <a16:creationId xmlns=""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48" name="Text Box 11">
          <a:extLst>
            <a:ext uri="{FF2B5EF4-FFF2-40B4-BE49-F238E27FC236}">
              <a16:creationId xmlns=""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49" name="Text Box 8">
          <a:extLst>
            <a:ext uri="{FF2B5EF4-FFF2-40B4-BE49-F238E27FC236}">
              <a16:creationId xmlns=""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0" name="Text Box 9">
          <a:extLst>
            <a:ext uri="{FF2B5EF4-FFF2-40B4-BE49-F238E27FC236}">
              <a16:creationId xmlns=""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51" name="Text Box 11">
          <a:extLst>
            <a:ext uri="{FF2B5EF4-FFF2-40B4-BE49-F238E27FC236}">
              <a16:creationId xmlns=""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2" name="Text Box 8">
          <a:extLst>
            <a:ext uri="{FF2B5EF4-FFF2-40B4-BE49-F238E27FC236}">
              <a16:creationId xmlns=""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3" name="Text Box 9">
          <a:extLst>
            <a:ext uri="{FF2B5EF4-FFF2-40B4-BE49-F238E27FC236}">
              <a16:creationId xmlns=""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54" name="Text Box 11">
          <a:extLst>
            <a:ext uri="{FF2B5EF4-FFF2-40B4-BE49-F238E27FC236}">
              <a16:creationId xmlns=""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5" name="Text Box 8">
          <a:extLst>
            <a:ext uri="{FF2B5EF4-FFF2-40B4-BE49-F238E27FC236}">
              <a16:creationId xmlns=""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6" name="Text Box 9">
          <a:extLst>
            <a:ext uri="{FF2B5EF4-FFF2-40B4-BE49-F238E27FC236}">
              <a16:creationId xmlns=""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57" name="Text Box 11">
          <a:extLst>
            <a:ext uri="{FF2B5EF4-FFF2-40B4-BE49-F238E27FC236}">
              <a16:creationId xmlns=""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8" name="Text Box 8">
          <a:extLst>
            <a:ext uri="{FF2B5EF4-FFF2-40B4-BE49-F238E27FC236}">
              <a16:creationId xmlns=""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59" name="Text Box 9">
          <a:extLst>
            <a:ext uri="{FF2B5EF4-FFF2-40B4-BE49-F238E27FC236}">
              <a16:creationId xmlns=""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60" name="Text Box 11">
          <a:extLst>
            <a:ext uri="{FF2B5EF4-FFF2-40B4-BE49-F238E27FC236}">
              <a16:creationId xmlns=""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61" name="Text Box 8">
          <a:extLst>
            <a:ext uri="{FF2B5EF4-FFF2-40B4-BE49-F238E27FC236}">
              <a16:creationId xmlns=""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62" name="Text Box 9">
          <a:extLst>
            <a:ext uri="{FF2B5EF4-FFF2-40B4-BE49-F238E27FC236}">
              <a16:creationId xmlns=""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63" name="Text Box 11">
          <a:extLst>
            <a:ext uri="{FF2B5EF4-FFF2-40B4-BE49-F238E27FC236}">
              <a16:creationId xmlns=""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64" name="Text Box 8">
          <a:extLst>
            <a:ext uri="{FF2B5EF4-FFF2-40B4-BE49-F238E27FC236}">
              <a16:creationId xmlns=""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65" name="Text Box 9">
          <a:extLst>
            <a:ext uri="{FF2B5EF4-FFF2-40B4-BE49-F238E27FC236}">
              <a16:creationId xmlns=""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66" name="Text Box 11">
          <a:extLst>
            <a:ext uri="{FF2B5EF4-FFF2-40B4-BE49-F238E27FC236}">
              <a16:creationId xmlns=""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67" name="Text Box 8">
          <a:extLst>
            <a:ext uri="{FF2B5EF4-FFF2-40B4-BE49-F238E27FC236}">
              <a16:creationId xmlns=""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68" name="Text Box 9">
          <a:extLst>
            <a:ext uri="{FF2B5EF4-FFF2-40B4-BE49-F238E27FC236}">
              <a16:creationId xmlns=""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69" name="Text Box 11">
          <a:extLst>
            <a:ext uri="{FF2B5EF4-FFF2-40B4-BE49-F238E27FC236}">
              <a16:creationId xmlns=""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0" name="Text Box 8">
          <a:extLst>
            <a:ext uri="{FF2B5EF4-FFF2-40B4-BE49-F238E27FC236}">
              <a16:creationId xmlns=""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1" name="Text Box 9">
          <a:extLst>
            <a:ext uri="{FF2B5EF4-FFF2-40B4-BE49-F238E27FC236}">
              <a16:creationId xmlns=""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72" name="Text Box 11">
          <a:extLst>
            <a:ext uri="{FF2B5EF4-FFF2-40B4-BE49-F238E27FC236}">
              <a16:creationId xmlns=""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3" name="Text Box 8">
          <a:extLst>
            <a:ext uri="{FF2B5EF4-FFF2-40B4-BE49-F238E27FC236}">
              <a16:creationId xmlns=""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4" name="Text Box 9">
          <a:extLst>
            <a:ext uri="{FF2B5EF4-FFF2-40B4-BE49-F238E27FC236}">
              <a16:creationId xmlns=""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75" name="Text Box 11">
          <a:extLst>
            <a:ext uri="{FF2B5EF4-FFF2-40B4-BE49-F238E27FC236}">
              <a16:creationId xmlns=""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6" name="Text Box 8">
          <a:extLst>
            <a:ext uri="{FF2B5EF4-FFF2-40B4-BE49-F238E27FC236}">
              <a16:creationId xmlns=""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7" name="Text Box 9">
          <a:extLst>
            <a:ext uri="{FF2B5EF4-FFF2-40B4-BE49-F238E27FC236}">
              <a16:creationId xmlns=""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78" name="Text Box 11">
          <a:extLst>
            <a:ext uri="{FF2B5EF4-FFF2-40B4-BE49-F238E27FC236}">
              <a16:creationId xmlns=""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79" name="Text Box 8">
          <a:extLst>
            <a:ext uri="{FF2B5EF4-FFF2-40B4-BE49-F238E27FC236}">
              <a16:creationId xmlns=""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0" name="Text Box 9">
          <a:extLst>
            <a:ext uri="{FF2B5EF4-FFF2-40B4-BE49-F238E27FC236}">
              <a16:creationId xmlns=""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81" name="Text Box 11">
          <a:extLst>
            <a:ext uri="{FF2B5EF4-FFF2-40B4-BE49-F238E27FC236}">
              <a16:creationId xmlns=""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2" name="Text Box 8">
          <a:extLst>
            <a:ext uri="{FF2B5EF4-FFF2-40B4-BE49-F238E27FC236}">
              <a16:creationId xmlns=""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3" name="Text Box 9">
          <a:extLst>
            <a:ext uri="{FF2B5EF4-FFF2-40B4-BE49-F238E27FC236}">
              <a16:creationId xmlns=""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84" name="Text Box 11">
          <a:extLst>
            <a:ext uri="{FF2B5EF4-FFF2-40B4-BE49-F238E27FC236}">
              <a16:creationId xmlns=""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5" name="Text Box 8">
          <a:extLst>
            <a:ext uri="{FF2B5EF4-FFF2-40B4-BE49-F238E27FC236}">
              <a16:creationId xmlns=""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6" name="Text Box 9">
          <a:extLst>
            <a:ext uri="{FF2B5EF4-FFF2-40B4-BE49-F238E27FC236}">
              <a16:creationId xmlns=""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87" name="Text Box 11">
          <a:extLst>
            <a:ext uri="{FF2B5EF4-FFF2-40B4-BE49-F238E27FC236}">
              <a16:creationId xmlns=""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8" name="Text Box 8">
          <a:extLst>
            <a:ext uri="{FF2B5EF4-FFF2-40B4-BE49-F238E27FC236}">
              <a16:creationId xmlns=""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89" name="Text Box 9">
          <a:extLst>
            <a:ext uri="{FF2B5EF4-FFF2-40B4-BE49-F238E27FC236}">
              <a16:creationId xmlns=""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90" name="Text Box 11">
          <a:extLst>
            <a:ext uri="{FF2B5EF4-FFF2-40B4-BE49-F238E27FC236}">
              <a16:creationId xmlns=""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91" name="Text Box 8">
          <a:extLst>
            <a:ext uri="{FF2B5EF4-FFF2-40B4-BE49-F238E27FC236}">
              <a16:creationId xmlns=""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92" name="Text Box 9">
          <a:extLst>
            <a:ext uri="{FF2B5EF4-FFF2-40B4-BE49-F238E27FC236}">
              <a16:creationId xmlns=""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93" name="Text Box 11">
          <a:extLst>
            <a:ext uri="{FF2B5EF4-FFF2-40B4-BE49-F238E27FC236}">
              <a16:creationId xmlns=""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94" name="Text Box 8">
          <a:extLst>
            <a:ext uri="{FF2B5EF4-FFF2-40B4-BE49-F238E27FC236}">
              <a16:creationId xmlns=""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95" name="Text Box 9">
          <a:extLst>
            <a:ext uri="{FF2B5EF4-FFF2-40B4-BE49-F238E27FC236}">
              <a16:creationId xmlns=""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96" name="Text Box 11">
          <a:extLst>
            <a:ext uri="{FF2B5EF4-FFF2-40B4-BE49-F238E27FC236}">
              <a16:creationId xmlns=""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97" name="Text Box 8">
          <a:extLst>
            <a:ext uri="{FF2B5EF4-FFF2-40B4-BE49-F238E27FC236}">
              <a16:creationId xmlns=""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698" name="Text Box 9">
          <a:extLst>
            <a:ext uri="{FF2B5EF4-FFF2-40B4-BE49-F238E27FC236}">
              <a16:creationId xmlns=""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5699" name="Text Box 11">
          <a:extLst>
            <a:ext uri="{FF2B5EF4-FFF2-40B4-BE49-F238E27FC236}">
              <a16:creationId xmlns=""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0" name="Text Box 8">
          <a:extLst>
            <a:ext uri="{FF2B5EF4-FFF2-40B4-BE49-F238E27FC236}">
              <a16:creationId xmlns=""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1" name="Text Box 9">
          <a:extLst>
            <a:ext uri="{FF2B5EF4-FFF2-40B4-BE49-F238E27FC236}">
              <a16:creationId xmlns=""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02" name="Text Box 11">
          <a:extLst>
            <a:ext uri="{FF2B5EF4-FFF2-40B4-BE49-F238E27FC236}">
              <a16:creationId xmlns=""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3" name="Text Box 8">
          <a:extLst>
            <a:ext uri="{FF2B5EF4-FFF2-40B4-BE49-F238E27FC236}">
              <a16:creationId xmlns=""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4" name="Text Box 9">
          <a:extLst>
            <a:ext uri="{FF2B5EF4-FFF2-40B4-BE49-F238E27FC236}">
              <a16:creationId xmlns=""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05" name="Text Box 11">
          <a:extLst>
            <a:ext uri="{FF2B5EF4-FFF2-40B4-BE49-F238E27FC236}">
              <a16:creationId xmlns=""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6" name="Text Box 8">
          <a:extLst>
            <a:ext uri="{FF2B5EF4-FFF2-40B4-BE49-F238E27FC236}">
              <a16:creationId xmlns=""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7" name="Text Box 9">
          <a:extLst>
            <a:ext uri="{FF2B5EF4-FFF2-40B4-BE49-F238E27FC236}">
              <a16:creationId xmlns=""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08" name="Text Box 11">
          <a:extLst>
            <a:ext uri="{FF2B5EF4-FFF2-40B4-BE49-F238E27FC236}">
              <a16:creationId xmlns=""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09" name="Text Box 8">
          <a:extLst>
            <a:ext uri="{FF2B5EF4-FFF2-40B4-BE49-F238E27FC236}">
              <a16:creationId xmlns=""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0" name="Text Box 9">
          <a:extLst>
            <a:ext uri="{FF2B5EF4-FFF2-40B4-BE49-F238E27FC236}">
              <a16:creationId xmlns=""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11" name="Text Box 11">
          <a:extLst>
            <a:ext uri="{FF2B5EF4-FFF2-40B4-BE49-F238E27FC236}">
              <a16:creationId xmlns=""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2" name="Text Box 8">
          <a:extLst>
            <a:ext uri="{FF2B5EF4-FFF2-40B4-BE49-F238E27FC236}">
              <a16:creationId xmlns=""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3" name="Text Box 9">
          <a:extLst>
            <a:ext uri="{FF2B5EF4-FFF2-40B4-BE49-F238E27FC236}">
              <a16:creationId xmlns=""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14" name="Text Box 11">
          <a:extLst>
            <a:ext uri="{FF2B5EF4-FFF2-40B4-BE49-F238E27FC236}">
              <a16:creationId xmlns=""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5" name="Text Box 8">
          <a:extLst>
            <a:ext uri="{FF2B5EF4-FFF2-40B4-BE49-F238E27FC236}">
              <a16:creationId xmlns=""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6" name="Text Box 9">
          <a:extLst>
            <a:ext uri="{FF2B5EF4-FFF2-40B4-BE49-F238E27FC236}">
              <a16:creationId xmlns=""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17" name="Text Box 11">
          <a:extLst>
            <a:ext uri="{FF2B5EF4-FFF2-40B4-BE49-F238E27FC236}">
              <a16:creationId xmlns=""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8" name="Text Box 8">
          <a:extLst>
            <a:ext uri="{FF2B5EF4-FFF2-40B4-BE49-F238E27FC236}">
              <a16:creationId xmlns=""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19" name="Text Box 9">
          <a:extLst>
            <a:ext uri="{FF2B5EF4-FFF2-40B4-BE49-F238E27FC236}">
              <a16:creationId xmlns=""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20" name="Text Box 11">
          <a:extLst>
            <a:ext uri="{FF2B5EF4-FFF2-40B4-BE49-F238E27FC236}">
              <a16:creationId xmlns=""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21" name="Text Box 8">
          <a:extLst>
            <a:ext uri="{FF2B5EF4-FFF2-40B4-BE49-F238E27FC236}">
              <a16:creationId xmlns=""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22" name="Text Box 9">
          <a:extLst>
            <a:ext uri="{FF2B5EF4-FFF2-40B4-BE49-F238E27FC236}">
              <a16:creationId xmlns=""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23" name="Text Box 11">
          <a:extLst>
            <a:ext uri="{FF2B5EF4-FFF2-40B4-BE49-F238E27FC236}">
              <a16:creationId xmlns=""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24" name="Text Box 8">
          <a:extLst>
            <a:ext uri="{FF2B5EF4-FFF2-40B4-BE49-F238E27FC236}">
              <a16:creationId xmlns=""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25" name="Text Box 9">
          <a:extLst>
            <a:ext uri="{FF2B5EF4-FFF2-40B4-BE49-F238E27FC236}">
              <a16:creationId xmlns=""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26" name="Text Box 11">
          <a:extLst>
            <a:ext uri="{FF2B5EF4-FFF2-40B4-BE49-F238E27FC236}">
              <a16:creationId xmlns=""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27" name="Text Box 8">
          <a:extLst>
            <a:ext uri="{FF2B5EF4-FFF2-40B4-BE49-F238E27FC236}">
              <a16:creationId xmlns=""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28" name="Text Box 9">
          <a:extLst>
            <a:ext uri="{FF2B5EF4-FFF2-40B4-BE49-F238E27FC236}">
              <a16:creationId xmlns=""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29" name="Text Box 11">
          <a:extLst>
            <a:ext uri="{FF2B5EF4-FFF2-40B4-BE49-F238E27FC236}">
              <a16:creationId xmlns=""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0" name="Text Box 8">
          <a:extLst>
            <a:ext uri="{FF2B5EF4-FFF2-40B4-BE49-F238E27FC236}">
              <a16:creationId xmlns=""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1" name="Text Box 9">
          <a:extLst>
            <a:ext uri="{FF2B5EF4-FFF2-40B4-BE49-F238E27FC236}">
              <a16:creationId xmlns=""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32" name="Text Box 11">
          <a:extLst>
            <a:ext uri="{FF2B5EF4-FFF2-40B4-BE49-F238E27FC236}">
              <a16:creationId xmlns=""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3" name="Text Box 8">
          <a:extLst>
            <a:ext uri="{FF2B5EF4-FFF2-40B4-BE49-F238E27FC236}">
              <a16:creationId xmlns=""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4" name="Text Box 9">
          <a:extLst>
            <a:ext uri="{FF2B5EF4-FFF2-40B4-BE49-F238E27FC236}">
              <a16:creationId xmlns=""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35" name="Text Box 11">
          <a:extLst>
            <a:ext uri="{FF2B5EF4-FFF2-40B4-BE49-F238E27FC236}">
              <a16:creationId xmlns=""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6" name="Text Box 8">
          <a:extLst>
            <a:ext uri="{FF2B5EF4-FFF2-40B4-BE49-F238E27FC236}">
              <a16:creationId xmlns=""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7" name="Text Box 9">
          <a:extLst>
            <a:ext uri="{FF2B5EF4-FFF2-40B4-BE49-F238E27FC236}">
              <a16:creationId xmlns=""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38" name="Text Box 11">
          <a:extLst>
            <a:ext uri="{FF2B5EF4-FFF2-40B4-BE49-F238E27FC236}">
              <a16:creationId xmlns=""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39" name="Text Box 8">
          <a:extLst>
            <a:ext uri="{FF2B5EF4-FFF2-40B4-BE49-F238E27FC236}">
              <a16:creationId xmlns=""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0" name="Text Box 9">
          <a:extLst>
            <a:ext uri="{FF2B5EF4-FFF2-40B4-BE49-F238E27FC236}">
              <a16:creationId xmlns=""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41" name="Text Box 11">
          <a:extLst>
            <a:ext uri="{FF2B5EF4-FFF2-40B4-BE49-F238E27FC236}">
              <a16:creationId xmlns=""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2" name="Text Box 8">
          <a:extLst>
            <a:ext uri="{FF2B5EF4-FFF2-40B4-BE49-F238E27FC236}">
              <a16:creationId xmlns=""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3" name="Text Box 9">
          <a:extLst>
            <a:ext uri="{FF2B5EF4-FFF2-40B4-BE49-F238E27FC236}">
              <a16:creationId xmlns=""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44" name="Text Box 11">
          <a:extLst>
            <a:ext uri="{FF2B5EF4-FFF2-40B4-BE49-F238E27FC236}">
              <a16:creationId xmlns=""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5" name="Text Box 8">
          <a:extLst>
            <a:ext uri="{FF2B5EF4-FFF2-40B4-BE49-F238E27FC236}">
              <a16:creationId xmlns=""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6" name="Text Box 9">
          <a:extLst>
            <a:ext uri="{FF2B5EF4-FFF2-40B4-BE49-F238E27FC236}">
              <a16:creationId xmlns=""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47" name="Text Box 11">
          <a:extLst>
            <a:ext uri="{FF2B5EF4-FFF2-40B4-BE49-F238E27FC236}">
              <a16:creationId xmlns=""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8" name="Text Box 8">
          <a:extLst>
            <a:ext uri="{FF2B5EF4-FFF2-40B4-BE49-F238E27FC236}">
              <a16:creationId xmlns=""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49" name="Text Box 9">
          <a:extLst>
            <a:ext uri="{FF2B5EF4-FFF2-40B4-BE49-F238E27FC236}">
              <a16:creationId xmlns=""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50" name="Text Box 11">
          <a:extLst>
            <a:ext uri="{FF2B5EF4-FFF2-40B4-BE49-F238E27FC236}">
              <a16:creationId xmlns=""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51" name="Text Box 8">
          <a:extLst>
            <a:ext uri="{FF2B5EF4-FFF2-40B4-BE49-F238E27FC236}">
              <a16:creationId xmlns=""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52" name="Text Box 9">
          <a:extLst>
            <a:ext uri="{FF2B5EF4-FFF2-40B4-BE49-F238E27FC236}">
              <a16:creationId xmlns=""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53" name="Text Box 11">
          <a:extLst>
            <a:ext uri="{FF2B5EF4-FFF2-40B4-BE49-F238E27FC236}">
              <a16:creationId xmlns=""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54" name="Text Box 8">
          <a:extLst>
            <a:ext uri="{FF2B5EF4-FFF2-40B4-BE49-F238E27FC236}">
              <a16:creationId xmlns=""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55" name="Text Box 9">
          <a:extLst>
            <a:ext uri="{FF2B5EF4-FFF2-40B4-BE49-F238E27FC236}">
              <a16:creationId xmlns=""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56" name="Text Box 11">
          <a:extLst>
            <a:ext uri="{FF2B5EF4-FFF2-40B4-BE49-F238E27FC236}">
              <a16:creationId xmlns=""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57" name="Text Box 8">
          <a:extLst>
            <a:ext uri="{FF2B5EF4-FFF2-40B4-BE49-F238E27FC236}">
              <a16:creationId xmlns=""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58" name="Text Box 9">
          <a:extLst>
            <a:ext uri="{FF2B5EF4-FFF2-40B4-BE49-F238E27FC236}">
              <a16:creationId xmlns=""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59" name="Text Box 11">
          <a:extLst>
            <a:ext uri="{FF2B5EF4-FFF2-40B4-BE49-F238E27FC236}">
              <a16:creationId xmlns=""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0" name="Text Box 8">
          <a:extLst>
            <a:ext uri="{FF2B5EF4-FFF2-40B4-BE49-F238E27FC236}">
              <a16:creationId xmlns=""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1" name="Text Box 9">
          <a:extLst>
            <a:ext uri="{FF2B5EF4-FFF2-40B4-BE49-F238E27FC236}">
              <a16:creationId xmlns=""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62" name="Text Box 11">
          <a:extLst>
            <a:ext uri="{FF2B5EF4-FFF2-40B4-BE49-F238E27FC236}">
              <a16:creationId xmlns=""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3" name="Text Box 8">
          <a:extLst>
            <a:ext uri="{FF2B5EF4-FFF2-40B4-BE49-F238E27FC236}">
              <a16:creationId xmlns=""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4" name="Text Box 9">
          <a:extLst>
            <a:ext uri="{FF2B5EF4-FFF2-40B4-BE49-F238E27FC236}">
              <a16:creationId xmlns=""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65" name="Text Box 11">
          <a:extLst>
            <a:ext uri="{FF2B5EF4-FFF2-40B4-BE49-F238E27FC236}">
              <a16:creationId xmlns=""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6" name="Text Box 8">
          <a:extLst>
            <a:ext uri="{FF2B5EF4-FFF2-40B4-BE49-F238E27FC236}">
              <a16:creationId xmlns=""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7" name="Text Box 9">
          <a:extLst>
            <a:ext uri="{FF2B5EF4-FFF2-40B4-BE49-F238E27FC236}">
              <a16:creationId xmlns=""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68" name="Text Box 11">
          <a:extLst>
            <a:ext uri="{FF2B5EF4-FFF2-40B4-BE49-F238E27FC236}">
              <a16:creationId xmlns=""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69" name="Text Box 8">
          <a:extLst>
            <a:ext uri="{FF2B5EF4-FFF2-40B4-BE49-F238E27FC236}">
              <a16:creationId xmlns=""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0" name="Text Box 9">
          <a:extLst>
            <a:ext uri="{FF2B5EF4-FFF2-40B4-BE49-F238E27FC236}">
              <a16:creationId xmlns=""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71" name="Text Box 11">
          <a:extLst>
            <a:ext uri="{FF2B5EF4-FFF2-40B4-BE49-F238E27FC236}">
              <a16:creationId xmlns=""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2" name="Text Box 8">
          <a:extLst>
            <a:ext uri="{FF2B5EF4-FFF2-40B4-BE49-F238E27FC236}">
              <a16:creationId xmlns=""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3" name="Text Box 9">
          <a:extLst>
            <a:ext uri="{FF2B5EF4-FFF2-40B4-BE49-F238E27FC236}">
              <a16:creationId xmlns=""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74" name="Text Box 11">
          <a:extLst>
            <a:ext uri="{FF2B5EF4-FFF2-40B4-BE49-F238E27FC236}">
              <a16:creationId xmlns=""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5" name="Text Box 8">
          <a:extLst>
            <a:ext uri="{FF2B5EF4-FFF2-40B4-BE49-F238E27FC236}">
              <a16:creationId xmlns=""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6" name="Text Box 9">
          <a:extLst>
            <a:ext uri="{FF2B5EF4-FFF2-40B4-BE49-F238E27FC236}">
              <a16:creationId xmlns=""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77" name="Text Box 11">
          <a:extLst>
            <a:ext uri="{FF2B5EF4-FFF2-40B4-BE49-F238E27FC236}">
              <a16:creationId xmlns=""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8" name="Text Box 8">
          <a:extLst>
            <a:ext uri="{FF2B5EF4-FFF2-40B4-BE49-F238E27FC236}">
              <a16:creationId xmlns=""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79" name="Text Box 9">
          <a:extLst>
            <a:ext uri="{FF2B5EF4-FFF2-40B4-BE49-F238E27FC236}">
              <a16:creationId xmlns=""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80" name="Text Box 11">
          <a:extLst>
            <a:ext uri="{FF2B5EF4-FFF2-40B4-BE49-F238E27FC236}">
              <a16:creationId xmlns=""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81" name="Text Box 8">
          <a:extLst>
            <a:ext uri="{FF2B5EF4-FFF2-40B4-BE49-F238E27FC236}">
              <a16:creationId xmlns=""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82" name="Text Box 9">
          <a:extLst>
            <a:ext uri="{FF2B5EF4-FFF2-40B4-BE49-F238E27FC236}">
              <a16:creationId xmlns=""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83" name="Text Box 11">
          <a:extLst>
            <a:ext uri="{FF2B5EF4-FFF2-40B4-BE49-F238E27FC236}">
              <a16:creationId xmlns=""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84" name="Text Box 8">
          <a:extLst>
            <a:ext uri="{FF2B5EF4-FFF2-40B4-BE49-F238E27FC236}">
              <a16:creationId xmlns=""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85" name="Text Box 9">
          <a:extLst>
            <a:ext uri="{FF2B5EF4-FFF2-40B4-BE49-F238E27FC236}">
              <a16:creationId xmlns=""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86" name="Text Box 11">
          <a:extLst>
            <a:ext uri="{FF2B5EF4-FFF2-40B4-BE49-F238E27FC236}">
              <a16:creationId xmlns=""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87" name="Text Box 8">
          <a:extLst>
            <a:ext uri="{FF2B5EF4-FFF2-40B4-BE49-F238E27FC236}">
              <a16:creationId xmlns=""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88" name="Text Box 9">
          <a:extLst>
            <a:ext uri="{FF2B5EF4-FFF2-40B4-BE49-F238E27FC236}">
              <a16:creationId xmlns=""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89" name="Text Box 11">
          <a:extLst>
            <a:ext uri="{FF2B5EF4-FFF2-40B4-BE49-F238E27FC236}">
              <a16:creationId xmlns=""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0" name="Text Box 8">
          <a:extLst>
            <a:ext uri="{FF2B5EF4-FFF2-40B4-BE49-F238E27FC236}">
              <a16:creationId xmlns=""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1" name="Text Box 9">
          <a:extLst>
            <a:ext uri="{FF2B5EF4-FFF2-40B4-BE49-F238E27FC236}">
              <a16:creationId xmlns=""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92" name="Text Box 11">
          <a:extLst>
            <a:ext uri="{FF2B5EF4-FFF2-40B4-BE49-F238E27FC236}">
              <a16:creationId xmlns=""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3" name="Text Box 8">
          <a:extLst>
            <a:ext uri="{FF2B5EF4-FFF2-40B4-BE49-F238E27FC236}">
              <a16:creationId xmlns=""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4" name="Text Box 9">
          <a:extLst>
            <a:ext uri="{FF2B5EF4-FFF2-40B4-BE49-F238E27FC236}">
              <a16:creationId xmlns=""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95" name="Text Box 11">
          <a:extLst>
            <a:ext uri="{FF2B5EF4-FFF2-40B4-BE49-F238E27FC236}">
              <a16:creationId xmlns=""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6" name="Text Box 8">
          <a:extLst>
            <a:ext uri="{FF2B5EF4-FFF2-40B4-BE49-F238E27FC236}">
              <a16:creationId xmlns=""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7" name="Text Box 9">
          <a:extLst>
            <a:ext uri="{FF2B5EF4-FFF2-40B4-BE49-F238E27FC236}">
              <a16:creationId xmlns=""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798" name="Text Box 11">
          <a:extLst>
            <a:ext uri="{FF2B5EF4-FFF2-40B4-BE49-F238E27FC236}">
              <a16:creationId xmlns=""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799" name="Text Box 8">
          <a:extLst>
            <a:ext uri="{FF2B5EF4-FFF2-40B4-BE49-F238E27FC236}">
              <a16:creationId xmlns=""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0" name="Text Box 9">
          <a:extLst>
            <a:ext uri="{FF2B5EF4-FFF2-40B4-BE49-F238E27FC236}">
              <a16:creationId xmlns=""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01" name="Text Box 11">
          <a:extLst>
            <a:ext uri="{FF2B5EF4-FFF2-40B4-BE49-F238E27FC236}">
              <a16:creationId xmlns=""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2" name="Text Box 8">
          <a:extLst>
            <a:ext uri="{FF2B5EF4-FFF2-40B4-BE49-F238E27FC236}">
              <a16:creationId xmlns=""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3" name="Text Box 9">
          <a:extLst>
            <a:ext uri="{FF2B5EF4-FFF2-40B4-BE49-F238E27FC236}">
              <a16:creationId xmlns=""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04" name="Text Box 11">
          <a:extLst>
            <a:ext uri="{FF2B5EF4-FFF2-40B4-BE49-F238E27FC236}">
              <a16:creationId xmlns=""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5" name="Text Box 8">
          <a:extLst>
            <a:ext uri="{FF2B5EF4-FFF2-40B4-BE49-F238E27FC236}">
              <a16:creationId xmlns=""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6" name="Text Box 9">
          <a:extLst>
            <a:ext uri="{FF2B5EF4-FFF2-40B4-BE49-F238E27FC236}">
              <a16:creationId xmlns=""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07" name="Text Box 11">
          <a:extLst>
            <a:ext uri="{FF2B5EF4-FFF2-40B4-BE49-F238E27FC236}">
              <a16:creationId xmlns=""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8" name="Text Box 8">
          <a:extLst>
            <a:ext uri="{FF2B5EF4-FFF2-40B4-BE49-F238E27FC236}">
              <a16:creationId xmlns=""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09" name="Text Box 9">
          <a:extLst>
            <a:ext uri="{FF2B5EF4-FFF2-40B4-BE49-F238E27FC236}">
              <a16:creationId xmlns=""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10" name="Text Box 11">
          <a:extLst>
            <a:ext uri="{FF2B5EF4-FFF2-40B4-BE49-F238E27FC236}">
              <a16:creationId xmlns=""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11" name="Text Box 8">
          <a:extLst>
            <a:ext uri="{FF2B5EF4-FFF2-40B4-BE49-F238E27FC236}">
              <a16:creationId xmlns=""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12" name="Text Box 9">
          <a:extLst>
            <a:ext uri="{FF2B5EF4-FFF2-40B4-BE49-F238E27FC236}">
              <a16:creationId xmlns=""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13" name="Text Box 11">
          <a:extLst>
            <a:ext uri="{FF2B5EF4-FFF2-40B4-BE49-F238E27FC236}">
              <a16:creationId xmlns=""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14" name="Text Box 8">
          <a:extLst>
            <a:ext uri="{FF2B5EF4-FFF2-40B4-BE49-F238E27FC236}">
              <a16:creationId xmlns=""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15" name="Text Box 9">
          <a:extLst>
            <a:ext uri="{FF2B5EF4-FFF2-40B4-BE49-F238E27FC236}">
              <a16:creationId xmlns=""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16" name="Text Box 11">
          <a:extLst>
            <a:ext uri="{FF2B5EF4-FFF2-40B4-BE49-F238E27FC236}">
              <a16:creationId xmlns=""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17" name="Text Box 8">
          <a:extLst>
            <a:ext uri="{FF2B5EF4-FFF2-40B4-BE49-F238E27FC236}">
              <a16:creationId xmlns=""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18" name="Text Box 9">
          <a:extLst>
            <a:ext uri="{FF2B5EF4-FFF2-40B4-BE49-F238E27FC236}">
              <a16:creationId xmlns=""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19" name="Text Box 11">
          <a:extLst>
            <a:ext uri="{FF2B5EF4-FFF2-40B4-BE49-F238E27FC236}">
              <a16:creationId xmlns=""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0" name="Text Box 8">
          <a:extLst>
            <a:ext uri="{FF2B5EF4-FFF2-40B4-BE49-F238E27FC236}">
              <a16:creationId xmlns=""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1" name="Text Box 9">
          <a:extLst>
            <a:ext uri="{FF2B5EF4-FFF2-40B4-BE49-F238E27FC236}">
              <a16:creationId xmlns=""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22" name="Text Box 11">
          <a:extLst>
            <a:ext uri="{FF2B5EF4-FFF2-40B4-BE49-F238E27FC236}">
              <a16:creationId xmlns=""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3" name="Text Box 8">
          <a:extLst>
            <a:ext uri="{FF2B5EF4-FFF2-40B4-BE49-F238E27FC236}">
              <a16:creationId xmlns=""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4" name="Text Box 9">
          <a:extLst>
            <a:ext uri="{FF2B5EF4-FFF2-40B4-BE49-F238E27FC236}">
              <a16:creationId xmlns=""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25" name="Text Box 11">
          <a:extLst>
            <a:ext uri="{FF2B5EF4-FFF2-40B4-BE49-F238E27FC236}">
              <a16:creationId xmlns=""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6" name="Text Box 8">
          <a:extLst>
            <a:ext uri="{FF2B5EF4-FFF2-40B4-BE49-F238E27FC236}">
              <a16:creationId xmlns=""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7" name="Text Box 9">
          <a:extLst>
            <a:ext uri="{FF2B5EF4-FFF2-40B4-BE49-F238E27FC236}">
              <a16:creationId xmlns=""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28" name="Text Box 11">
          <a:extLst>
            <a:ext uri="{FF2B5EF4-FFF2-40B4-BE49-F238E27FC236}">
              <a16:creationId xmlns=""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29" name="Text Box 8">
          <a:extLst>
            <a:ext uri="{FF2B5EF4-FFF2-40B4-BE49-F238E27FC236}">
              <a16:creationId xmlns=""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0" name="Text Box 9">
          <a:extLst>
            <a:ext uri="{FF2B5EF4-FFF2-40B4-BE49-F238E27FC236}">
              <a16:creationId xmlns=""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31" name="Text Box 11">
          <a:extLst>
            <a:ext uri="{FF2B5EF4-FFF2-40B4-BE49-F238E27FC236}">
              <a16:creationId xmlns=""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2" name="Text Box 8">
          <a:extLst>
            <a:ext uri="{FF2B5EF4-FFF2-40B4-BE49-F238E27FC236}">
              <a16:creationId xmlns=""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3" name="Text Box 9">
          <a:extLst>
            <a:ext uri="{FF2B5EF4-FFF2-40B4-BE49-F238E27FC236}">
              <a16:creationId xmlns=""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34" name="Text Box 11">
          <a:extLst>
            <a:ext uri="{FF2B5EF4-FFF2-40B4-BE49-F238E27FC236}">
              <a16:creationId xmlns=""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5" name="Text Box 8">
          <a:extLst>
            <a:ext uri="{FF2B5EF4-FFF2-40B4-BE49-F238E27FC236}">
              <a16:creationId xmlns=""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6" name="Text Box 9">
          <a:extLst>
            <a:ext uri="{FF2B5EF4-FFF2-40B4-BE49-F238E27FC236}">
              <a16:creationId xmlns=""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37" name="Text Box 11">
          <a:extLst>
            <a:ext uri="{FF2B5EF4-FFF2-40B4-BE49-F238E27FC236}">
              <a16:creationId xmlns=""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8" name="Text Box 8">
          <a:extLst>
            <a:ext uri="{FF2B5EF4-FFF2-40B4-BE49-F238E27FC236}">
              <a16:creationId xmlns=""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39" name="Text Box 9">
          <a:extLst>
            <a:ext uri="{FF2B5EF4-FFF2-40B4-BE49-F238E27FC236}">
              <a16:creationId xmlns=""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40" name="Text Box 11">
          <a:extLst>
            <a:ext uri="{FF2B5EF4-FFF2-40B4-BE49-F238E27FC236}">
              <a16:creationId xmlns=""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41" name="Text Box 8">
          <a:extLst>
            <a:ext uri="{FF2B5EF4-FFF2-40B4-BE49-F238E27FC236}">
              <a16:creationId xmlns=""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42" name="Text Box 9">
          <a:extLst>
            <a:ext uri="{FF2B5EF4-FFF2-40B4-BE49-F238E27FC236}">
              <a16:creationId xmlns=""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43" name="Text Box 11">
          <a:extLst>
            <a:ext uri="{FF2B5EF4-FFF2-40B4-BE49-F238E27FC236}">
              <a16:creationId xmlns=""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44" name="Text Box 8">
          <a:extLst>
            <a:ext uri="{FF2B5EF4-FFF2-40B4-BE49-F238E27FC236}">
              <a16:creationId xmlns=""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45" name="Text Box 9">
          <a:extLst>
            <a:ext uri="{FF2B5EF4-FFF2-40B4-BE49-F238E27FC236}">
              <a16:creationId xmlns=""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46" name="Text Box 11">
          <a:extLst>
            <a:ext uri="{FF2B5EF4-FFF2-40B4-BE49-F238E27FC236}">
              <a16:creationId xmlns=""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47" name="Text Box 8">
          <a:extLst>
            <a:ext uri="{FF2B5EF4-FFF2-40B4-BE49-F238E27FC236}">
              <a16:creationId xmlns=""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48" name="Text Box 9">
          <a:extLst>
            <a:ext uri="{FF2B5EF4-FFF2-40B4-BE49-F238E27FC236}">
              <a16:creationId xmlns=""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49" name="Text Box 11">
          <a:extLst>
            <a:ext uri="{FF2B5EF4-FFF2-40B4-BE49-F238E27FC236}">
              <a16:creationId xmlns=""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0" name="Text Box 8">
          <a:extLst>
            <a:ext uri="{FF2B5EF4-FFF2-40B4-BE49-F238E27FC236}">
              <a16:creationId xmlns=""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1" name="Text Box 9">
          <a:extLst>
            <a:ext uri="{FF2B5EF4-FFF2-40B4-BE49-F238E27FC236}">
              <a16:creationId xmlns=""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52" name="Text Box 11">
          <a:extLst>
            <a:ext uri="{FF2B5EF4-FFF2-40B4-BE49-F238E27FC236}">
              <a16:creationId xmlns=""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3" name="Text Box 8">
          <a:extLst>
            <a:ext uri="{FF2B5EF4-FFF2-40B4-BE49-F238E27FC236}">
              <a16:creationId xmlns=""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4" name="Text Box 9">
          <a:extLst>
            <a:ext uri="{FF2B5EF4-FFF2-40B4-BE49-F238E27FC236}">
              <a16:creationId xmlns=""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55" name="Text Box 11">
          <a:extLst>
            <a:ext uri="{FF2B5EF4-FFF2-40B4-BE49-F238E27FC236}">
              <a16:creationId xmlns=""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6" name="Text Box 8">
          <a:extLst>
            <a:ext uri="{FF2B5EF4-FFF2-40B4-BE49-F238E27FC236}">
              <a16:creationId xmlns=""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7" name="Text Box 9">
          <a:extLst>
            <a:ext uri="{FF2B5EF4-FFF2-40B4-BE49-F238E27FC236}">
              <a16:creationId xmlns=""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58" name="Text Box 11">
          <a:extLst>
            <a:ext uri="{FF2B5EF4-FFF2-40B4-BE49-F238E27FC236}">
              <a16:creationId xmlns=""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59" name="Text Box 8">
          <a:extLst>
            <a:ext uri="{FF2B5EF4-FFF2-40B4-BE49-F238E27FC236}">
              <a16:creationId xmlns=""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0" name="Text Box 9">
          <a:extLst>
            <a:ext uri="{FF2B5EF4-FFF2-40B4-BE49-F238E27FC236}">
              <a16:creationId xmlns=""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61" name="Text Box 11">
          <a:extLst>
            <a:ext uri="{FF2B5EF4-FFF2-40B4-BE49-F238E27FC236}">
              <a16:creationId xmlns=""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2" name="Text Box 8">
          <a:extLst>
            <a:ext uri="{FF2B5EF4-FFF2-40B4-BE49-F238E27FC236}">
              <a16:creationId xmlns=""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3" name="Text Box 9">
          <a:extLst>
            <a:ext uri="{FF2B5EF4-FFF2-40B4-BE49-F238E27FC236}">
              <a16:creationId xmlns=""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64" name="Text Box 11">
          <a:extLst>
            <a:ext uri="{FF2B5EF4-FFF2-40B4-BE49-F238E27FC236}">
              <a16:creationId xmlns=""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5" name="Text Box 8">
          <a:extLst>
            <a:ext uri="{FF2B5EF4-FFF2-40B4-BE49-F238E27FC236}">
              <a16:creationId xmlns=""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6" name="Text Box 9">
          <a:extLst>
            <a:ext uri="{FF2B5EF4-FFF2-40B4-BE49-F238E27FC236}">
              <a16:creationId xmlns=""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67" name="Text Box 11">
          <a:extLst>
            <a:ext uri="{FF2B5EF4-FFF2-40B4-BE49-F238E27FC236}">
              <a16:creationId xmlns=""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8" name="Text Box 8">
          <a:extLst>
            <a:ext uri="{FF2B5EF4-FFF2-40B4-BE49-F238E27FC236}">
              <a16:creationId xmlns=""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69" name="Text Box 9">
          <a:extLst>
            <a:ext uri="{FF2B5EF4-FFF2-40B4-BE49-F238E27FC236}">
              <a16:creationId xmlns=""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70" name="Text Box 11">
          <a:extLst>
            <a:ext uri="{FF2B5EF4-FFF2-40B4-BE49-F238E27FC236}">
              <a16:creationId xmlns=""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71" name="Text Box 8">
          <a:extLst>
            <a:ext uri="{FF2B5EF4-FFF2-40B4-BE49-F238E27FC236}">
              <a16:creationId xmlns=""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72" name="Text Box 9">
          <a:extLst>
            <a:ext uri="{FF2B5EF4-FFF2-40B4-BE49-F238E27FC236}">
              <a16:creationId xmlns=""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73" name="Text Box 11">
          <a:extLst>
            <a:ext uri="{FF2B5EF4-FFF2-40B4-BE49-F238E27FC236}">
              <a16:creationId xmlns=""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74" name="Text Box 8">
          <a:extLst>
            <a:ext uri="{FF2B5EF4-FFF2-40B4-BE49-F238E27FC236}">
              <a16:creationId xmlns=""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75" name="Text Box 9">
          <a:extLst>
            <a:ext uri="{FF2B5EF4-FFF2-40B4-BE49-F238E27FC236}">
              <a16:creationId xmlns=""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76" name="Text Box 11">
          <a:extLst>
            <a:ext uri="{FF2B5EF4-FFF2-40B4-BE49-F238E27FC236}">
              <a16:creationId xmlns=""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77" name="Text Box 8">
          <a:extLst>
            <a:ext uri="{FF2B5EF4-FFF2-40B4-BE49-F238E27FC236}">
              <a16:creationId xmlns=""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78" name="Text Box 9">
          <a:extLst>
            <a:ext uri="{FF2B5EF4-FFF2-40B4-BE49-F238E27FC236}">
              <a16:creationId xmlns=""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79" name="Text Box 11">
          <a:extLst>
            <a:ext uri="{FF2B5EF4-FFF2-40B4-BE49-F238E27FC236}">
              <a16:creationId xmlns=""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0" name="Text Box 8">
          <a:extLst>
            <a:ext uri="{FF2B5EF4-FFF2-40B4-BE49-F238E27FC236}">
              <a16:creationId xmlns=""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1" name="Text Box 9">
          <a:extLst>
            <a:ext uri="{FF2B5EF4-FFF2-40B4-BE49-F238E27FC236}">
              <a16:creationId xmlns=""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82" name="Text Box 11">
          <a:extLst>
            <a:ext uri="{FF2B5EF4-FFF2-40B4-BE49-F238E27FC236}">
              <a16:creationId xmlns=""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3" name="Text Box 8">
          <a:extLst>
            <a:ext uri="{FF2B5EF4-FFF2-40B4-BE49-F238E27FC236}">
              <a16:creationId xmlns=""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4" name="Text Box 9">
          <a:extLst>
            <a:ext uri="{FF2B5EF4-FFF2-40B4-BE49-F238E27FC236}">
              <a16:creationId xmlns=""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85" name="Text Box 11">
          <a:extLst>
            <a:ext uri="{FF2B5EF4-FFF2-40B4-BE49-F238E27FC236}">
              <a16:creationId xmlns=""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6" name="Text Box 8">
          <a:extLst>
            <a:ext uri="{FF2B5EF4-FFF2-40B4-BE49-F238E27FC236}">
              <a16:creationId xmlns=""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7" name="Text Box 9">
          <a:extLst>
            <a:ext uri="{FF2B5EF4-FFF2-40B4-BE49-F238E27FC236}">
              <a16:creationId xmlns=""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88" name="Text Box 11">
          <a:extLst>
            <a:ext uri="{FF2B5EF4-FFF2-40B4-BE49-F238E27FC236}">
              <a16:creationId xmlns=""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89" name="Text Box 8">
          <a:extLst>
            <a:ext uri="{FF2B5EF4-FFF2-40B4-BE49-F238E27FC236}">
              <a16:creationId xmlns=""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90" name="Text Box 9">
          <a:extLst>
            <a:ext uri="{FF2B5EF4-FFF2-40B4-BE49-F238E27FC236}">
              <a16:creationId xmlns=""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91" name="Text Box 11">
          <a:extLst>
            <a:ext uri="{FF2B5EF4-FFF2-40B4-BE49-F238E27FC236}">
              <a16:creationId xmlns=""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92" name="Text Box 8">
          <a:extLst>
            <a:ext uri="{FF2B5EF4-FFF2-40B4-BE49-F238E27FC236}">
              <a16:creationId xmlns=""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93" name="Text Box 9">
          <a:extLst>
            <a:ext uri="{FF2B5EF4-FFF2-40B4-BE49-F238E27FC236}">
              <a16:creationId xmlns=""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94" name="Text Box 11">
          <a:extLst>
            <a:ext uri="{FF2B5EF4-FFF2-40B4-BE49-F238E27FC236}">
              <a16:creationId xmlns=""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95" name="Text Box 8">
          <a:extLst>
            <a:ext uri="{FF2B5EF4-FFF2-40B4-BE49-F238E27FC236}">
              <a16:creationId xmlns=""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5896" name="Text Box 9">
          <a:extLst>
            <a:ext uri="{FF2B5EF4-FFF2-40B4-BE49-F238E27FC236}">
              <a16:creationId xmlns=""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5897" name="Text Box 11">
          <a:extLst>
            <a:ext uri="{FF2B5EF4-FFF2-40B4-BE49-F238E27FC236}">
              <a16:creationId xmlns=""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898" name="Text Box 18">
          <a:extLst>
            <a:ext uri="{FF2B5EF4-FFF2-40B4-BE49-F238E27FC236}">
              <a16:creationId xmlns=""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899" name="Text Box 19">
          <a:extLst>
            <a:ext uri="{FF2B5EF4-FFF2-40B4-BE49-F238E27FC236}">
              <a16:creationId xmlns=""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5900" name="Text Box 20">
          <a:extLst>
            <a:ext uri="{FF2B5EF4-FFF2-40B4-BE49-F238E27FC236}">
              <a16:creationId xmlns=""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01" name="Text Box 18">
          <a:extLst>
            <a:ext uri="{FF2B5EF4-FFF2-40B4-BE49-F238E27FC236}">
              <a16:creationId xmlns=""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02" name="Text Box 19">
          <a:extLst>
            <a:ext uri="{FF2B5EF4-FFF2-40B4-BE49-F238E27FC236}">
              <a16:creationId xmlns=""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5903" name="Text Box 20">
          <a:extLst>
            <a:ext uri="{FF2B5EF4-FFF2-40B4-BE49-F238E27FC236}">
              <a16:creationId xmlns=""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04" name="Text Box 54">
          <a:extLst>
            <a:ext uri="{FF2B5EF4-FFF2-40B4-BE49-F238E27FC236}">
              <a16:creationId xmlns=""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05" name="Text Box 55">
          <a:extLst>
            <a:ext uri="{FF2B5EF4-FFF2-40B4-BE49-F238E27FC236}">
              <a16:creationId xmlns=""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5906" name="Text Box 56">
          <a:extLst>
            <a:ext uri="{FF2B5EF4-FFF2-40B4-BE49-F238E27FC236}">
              <a16:creationId xmlns=""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07" name="Text Box 18">
          <a:extLst>
            <a:ext uri="{FF2B5EF4-FFF2-40B4-BE49-F238E27FC236}">
              <a16:creationId xmlns=""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08" name="Text Box 19">
          <a:extLst>
            <a:ext uri="{FF2B5EF4-FFF2-40B4-BE49-F238E27FC236}">
              <a16:creationId xmlns=""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5909" name="Text Box 20">
          <a:extLst>
            <a:ext uri="{FF2B5EF4-FFF2-40B4-BE49-F238E27FC236}">
              <a16:creationId xmlns=""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10" name="Text Box 18">
          <a:extLst>
            <a:ext uri="{FF2B5EF4-FFF2-40B4-BE49-F238E27FC236}">
              <a16:creationId xmlns=""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11" name="Text Box 19">
          <a:extLst>
            <a:ext uri="{FF2B5EF4-FFF2-40B4-BE49-F238E27FC236}">
              <a16:creationId xmlns=""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5912" name="Text Box 20">
          <a:extLst>
            <a:ext uri="{FF2B5EF4-FFF2-40B4-BE49-F238E27FC236}">
              <a16:creationId xmlns=""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13" name="Text Box 54">
          <a:extLst>
            <a:ext uri="{FF2B5EF4-FFF2-40B4-BE49-F238E27FC236}">
              <a16:creationId xmlns=""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5914" name="Text Box 55">
          <a:extLst>
            <a:ext uri="{FF2B5EF4-FFF2-40B4-BE49-F238E27FC236}">
              <a16:creationId xmlns=""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5915" name="Text Box 56">
          <a:extLst>
            <a:ext uri="{FF2B5EF4-FFF2-40B4-BE49-F238E27FC236}">
              <a16:creationId xmlns=""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16" name="Text Box 18">
          <a:extLst>
            <a:ext uri="{FF2B5EF4-FFF2-40B4-BE49-F238E27FC236}">
              <a16:creationId xmlns=""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17" name="Text Box 19">
          <a:extLst>
            <a:ext uri="{FF2B5EF4-FFF2-40B4-BE49-F238E27FC236}">
              <a16:creationId xmlns=""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918" name="Text Box 20">
          <a:extLst>
            <a:ext uri="{FF2B5EF4-FFF2-40B4-BE49-F238E27FC236}">
              <a16:creationId xmlns=""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19" name="Text Box 18">
          <a:extLst>
            <a:ext uri="{FF2B5EF4-FFF2-40B4-BE49-F238E27FC236}">
              <a16:creationId xmlns=""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0" name="Text Box 19">
          <a:extLst>
            <a:ext uri="{FF2B5EF4-FFF2-40B4-BE49-F238E27FC236}">
              <a16:creationId xmlns=""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921" name="Text Box 20">
          <a:extLst>
            <a:ext uri="{FF2B5EF4-FFF2-40B4-BE49-F238E27FC236}">
              <a16:creationId xmlns=""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2" name="Text Box 54">
          <a:extLst>
            <a:ext uri="{FF2B5EF4-FFF2-40B4-BE49-F238E27FC236}">
              <a16:creationId xmlns=""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3" name="Text Box 55">
          <a:extLst>
            <a:ext uri="{FF2B5EF4-FFF2-40B4-BE49-F238E27FC236}">
              <a16:creationId xmlns=""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924" name="Text Box 56">
          <a:extLst>
            <a:ext uri="{FF2B5EF4-FFF2-40B4-BE49-F238E27FC236}">
              <a16:creationId xmlns=""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5" name="Text Box 18">
          <a:extLst>
            <a:ext uri="{FF2B5EF4-FFF2-40B4-BE49-F238E27FC236}">
              <a16:creationId xmlns=""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6" name="Text Box 19">
          <a:extLst>
            <a:ext uri="{FF2B5EF4-FFF2-40B4-BE49-F238E27FC236}">
              <a16:creationId xmlns=""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927" name="Text Box 20">
          <a:extLst>
            <a:ext uri="{FF2B5EF4-FFF2-40B4-BE49-F238E27FC236}">
              <a16:creationId xmlns=""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8" name="Text Box 18">
          <a:extLst>
            <a:ext uri="{FF2B5EF4-FFF2-40B4-BE49-F238E27FC236}">
              <a16:creationId xmlns=""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29" name="Text Box 19">
          <a:extLst>
            <a:ext uri="{FF2B5EF4-FFF2-40B4-BE49-F238E27FC236}">
              <a16:creationId xmlns=""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930" name="Text Box 20">
          <a:extLst>
            <a:ext uri="{FF2B5EF4-FFF2-40B4-BE49-F238E27FC236}">
              <a16:creationId xmlns=""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31" name="Text Box 54">
          <a:extLst>
            <a:ext uri="{FF2B5EF4-FFF2-40B4-BE49-F238E27FC236}">
              <a16:creationId xmlns=""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5932" name="Text Box 55">
          <a:extLst>
            <a:ext uri="{FF2B5EF4-FFF2-40B4-BE49-F238E27FC236}">
              <a16:creationId xmlns=""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5933" name="Text Box 56">
          <a:extLst>
            <a:ext uri="{FF2B5EF4-FFF2-40B4-BE49-F238E27FC236}">
              <a16:creationId xmlns=""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34" name="Text Box 1">
          <a:extLst>
            <a:ext uri="{FF2B5EF4-FFF2-40B4-BE49-F238E27FC236}">
              <a16:creationId xmlns=""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35" name="Text Box 2">
          <a:extLst>
            <a:ext uri="{FF2B5EF4-FFF2-40B4-BE49-F238E27FC236}">
              <a16:creationId xmlns=""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36" name="Text Box 3">
          <a:extLst>
            <a:ext uri="{FF2B5EF4-FFF2-40B4-BE49-F238E27FC236}">
              <a16:creationId xmlns=""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37" name="Text Box 4">
          <a:extLst>
            <a:ext uri="{FF2B5EF4-FFF2-40B4-BE49-F238E27FC236}">
              <a16:creationId xmlns=""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38" name="Text Box 5">
          <a:extLst>
            <a:ext uri="{FF2B5EF4-FFF2-40B4-BE49-F238E27FC236}">
              <a16:creationId xmlns=""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39" name="Text Box 6">
          <a:extLst>
            <a:ext uri="{FF2B5EF4-FFF2-40B4-BE49-F238E27FC236}">
              <a16:creationId xmlns=""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0" name="Text Box 1">
          <a:extLst>
            <a:ext uri="{FF2B5EF4-FFF2-40B4-BE49-F238E27FC236}">
              <a16:creationId xmlns=""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1" name="Text Box 2">
          <a:extLst>
            <a:ext uri="{FF2B5EF4-FFF2-40B4-BE49-F238E27FC236}">
              <a16:creationId xmlns=""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2" name="Text Box 3">
          <a:extLst>
            <a:ext uri="{FF2B5EF4-FFF2-40B4-BE49-F238E27FC236}">
              <a16:creationId xmlns=""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3" name="Text Box 4">
          <a:extLst>
            <a:ext uri="{FF2B5EF4-FFF2-40B4-BE49-F238E27FC236}">
              <a16:creationId xmlns=""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4" name="Text Box 5">
          <a:extLst>
            <a:ext uri="{FF2B5EF4-FFF2-40B4-BE49-F238E27FC236}">
              <a16:creationId xmlns=""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5" name="Text Box 6">
          <a:extLst>
            <a:ext uri="{FF2B5EF4-FFF2-40B4-BE49-F238E27FC236}">
              <a16:creationId xmlns=""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6" name="Text Box 1">
          <a:extLst>
            <a:ext uri="{FF2B5EF4-FFF2-40B4-BE49-F238E27FC236}">
              <a16:creationId xmlns=""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7" name="Text Box 2">
          <a:extLst>
            <a:ext uri="{FF2B5EF4-FFF2-40B4-BE49-F238E27FC236}">
              <a16:creationId xmlns=""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8" name="Text Box 3">
          <a:extLst>
            <a:ext uri="{FF2B5EF4-FFF2-40B4-BE49-F238E27FC236}">
              <a16:creationId xmlns=""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49" name="Text Box 4">
          <a:extLst>
            <a:ext uri="{FF2B5EF4-FFF2-40B4-BE49-F238E27FC236}">
              <a16:creationId xmlns=""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0" name="Text Box 5">
          <a:extLst>
            <a:ext uri="{FF2B5EF4-FFF2-40B4-BE49-F238E27FC236}">
              <a16:creationId xmlns=""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1" name="Text Box 6">
          <a:extLst>
            <a:ext uri="{FF2B5EF4-FFF2-40B4-BE49-F238E27FC236}">
              <a16:creationId xmlns=""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2" name="Text Box 1">
          <a:extLst>
            <a:ext uri="{FF2B5EF4-FFF2-40B4-BE49-F238E27FC236}">
              <a16:creationId xmlns=""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3" name="Text Box 2">
          <a:extLst>
            <a:ext uri="{FF2B5EF4-FFF2-40B4-BE49-F238E27FC236}">
              <a16:creationId xmlns=""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4" name="Text Box 3">
          <a:extLst>
            <a:ext uri="{FF2B5EF4-FFF2-40B4-BE49-F238E27FC236}">
              <a16:creationId xmlns=""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5" name="Text Box 4">
          <a:extLst>
            <a:ext uri="{FF2B5EF4-FFF2-40B4-BE49-F238E27FC236}">
              <a16:creationId xmlns=""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6" name="Text Box 5">
          <a:extLst>
            <a:ext uri="{FF2B5EF4-FFF2-40B4-BE49-F238E27FC236}">
              <a16:creationId xmlns=""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5957" name="Text Box 6">
          <a:extLst>
            <a:ext uri="{FF2B5EF4-FFF2-40B4-BE49-F238E27FC236}">
              <a16:creationId xmlns=""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58" name="Text Box 85">
          <a:extLst>
            <a:ext uri="{FF2B5EF4-FFF2-40B4-BE49-F238E27FC236}">
              <a16:creationId xmlns=""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59" name="Text Box 87">
          <a:extLst>
            <a:ext uri="{FF2B5EF4-FFF2-40B4-BE49-F238E27FC236}">
              <a16:creationId xmlns=""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0" name="Text Box 93">
          <a:extLst>
            <a:ext uri="{FF2B5EF4-FFF2-40B4-BE49-F238E27FC236}">
              <a16:creationId xmlns=""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1" name="Text Box 85">
          <a:extLst>
            <a:ext uri="{FF2B5EF4-FFF2-40B4-BE49-F238E27FC236}">
              <a16:creationId xmlns=""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2" name="Text Box 87">
          <a:extLst>
            <a:ext uri="{FF2B5EF4-FFF2-40B4-BE49-F238E27FC236}">
              <a16:creationId xmlns=""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3" name="Text Box 93">
          <a:extLst>
            <a:ext uri="{FF2B5EF4-FFF2-40B4-BE49-F238E27FC236}">
              <a16:creationId xmlns=""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4" name="Text Box 85">
          <a:extLst>
            <a:ext uri="{FF2B5EF4-FFF2-40B4-BE49-F238E27FC236}">
              <a16:creationId xmlns=""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5" name="Text Box 87">
          <a:extLst>
            <a:ext uri="{FF2B5EF4-FFF2-40B4-BE49-F238E27FC236}">
              <a16:creationId xmlns=""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6" name="Text Box 93">
          <a:extLst>
            <a:ext uri="{FF2B5EF4-FFF2-40B4-BE49-F238E27FC236}">
              <a16:creationId xmlns=""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7" name="Text Box 85">
          <a:extLst>
            <a:ext uri="{FF2B5EF4-FFF2-40B4-BE49-F238E27FC236}">
              <a16:creationId xmlns=""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8" name="Text Box 87">
          <a:extLst>
            <a:ext uri="{FF2B5EF4-FFF2-40B4-BE49-F238E27FC236}">
              <a16:creationId xmlns=""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69" name="Text Box 93">
          <a:extLst>
            <a:ext uri="{FF2B5EF4-FFF2-40B4-BE49-F238E27FC236}">
              <a16:creationId xmlns=""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0" name="Text Box 85">
          <a:extLst>
            <a:ext uri="{FF2B5EF4-FFF2-40B4-BE49-F238E27FC236}">
              <a16:creationId xmlns=""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1" name="Text Box 87">
          <a:extLst>
            <a:ext uri="{FF2B5EF4-FFF2-40B4-BE49-F238E27FC236}">
              <a16:creationId xmlns=""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2" name="Text Box 93">
          <a:extLst>
            <a:ext uri="{FF2B5EF4-FFF2-40B4-BE49-F238E27FC236}">
              <a16:creationId xmlns=""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3" name="Text Box 85">
          <a:extLst>
            <a:ext uri="{FF2B5EF4-FFF2-40B4-BE49-F238E27FC236}">
              <a16:creationId xmlns=""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4" name="Text Box 87">
          <a:extLst>
            <a:ext uri="{FF2B5EF4-FFF2-40B4-BE49-F238E27FC236}">
              <a16:creationId xmlns=""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5" name="Text Box 93">
          <a:extLst>
            <a:ext uri="{FF2B5EF4-FFF2-40B4-BE49-F238E27FC236}">
              <a16:creationId xmlns=""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6" name="Text Box 85">
          <a:extLst>
            <a:ext uri="{FF2B5EF4-FFF2-40B4-BE49-F238E27FC236}">
              <a16:creationId xmlns=""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7" name="Text Box 87">
          <a:extLst>
            <a:ext uri="{FF2B5EF4-FFF2-40B4-BE49-F238E27FC236}">
              <a16:creationId xmlns=""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8" name="Text Box 93">
          <a:extLst>
            <a:ext uri="{FF2B5EF4-FFF2-40B4-BE49-F238E27FC236}">
              <a16:creationId xmlns=""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79" name="Text Box 85">
          <a:extLst>
            <a:ext uri="{FF2B5EF4-FFF2-40B4-BE49-F238E27FC236}">
              <a16:creationId xmlns=""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0" name="Text Box 87">
          <a:extLst>
            <a:ext uri="{FF2B5EF4-FFF2-40B4-BE49-F238E27FC236}">
              <a16:creationId xmlns=""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1" name="Text Box 93">
          <a:extLst>
            <a:ext uri="{FF2B5EF4-FFF2-40B4-BE49-F238E27FC236}">
              <a16:creationId xmlns=""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2" name="Text Box 85">
          <a:extLst>
            <a:ext uri="{FF2B5EF4-FFF2-40B4-BE49-F238E27FC236}">
              <a16:creationId xmlns=""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3" name="Text Box 87">
          <a:extLst>
            <a:ext uri="{FF2B5EF4-FFF2-40B4-BE49-F238E27FC236}">
              <a16:creationId xmlns=""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4" name="Text Box 93">
          <a:extLst>
            <a:ext uri="{FF2B5EF4-FFF2-40B4-BE49-F238E27FC236}">
              <a16:creationId xmlns=""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5" name="Text Box 85">
          <a:extLst>
            <a:ext uri="{FF2B5EF4-FFF2-40B4-BE49-F238E27FC236}">
              <a16:creationId xmlns=""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6" name="Text Box 87">
          <a:extLst>
            <a:ext uri="{FF2B5EF4-FFF2-40B4-BE49-F238E27FC236}">
              <a16:creationId xmlns=""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7" name="Text Box 93">
          <a:extLst>
            <a:ext uri="{FF2B5EF4-FFF2-40B4-BE49-F238E27FC236}">
              <a16:creationId xmlns=""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8" name="Text Box 85">
          <a:extLst>
            <a:ext uri="{FF2B5EF4-FFF2-40B4-BE49-F238E27FC236}">
              <a16:creationId xmlns=""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89" name="Text Box 87">
          <a:extLst>
            <a:ext uri="{FF2B5EF4-FFF2-40B4-BE49-F238E27FC236}">
              <a16:creationId xmlns=""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0" name="Text Box 93">
          <a:extLst>
            <a:ext uri="{FF2B5EF4-FFF2-40B4-BE49-F238E27FC236}">
              <a16:creationId xmlns=""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1" name="Text Box 85">
          <a:extLst>
            <a:ext uri="{FF2B5EF4-FFF2-40B4-BE49-F238E27FC236}">
              <a16:creationId xmlns=""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2" name="Text Box 87">
          <a:extLst>
            <a:ext uri="{FF2B5EF4-FFF2-40B4-BE49-F238E27FC236}">
              <a16:creationId xmlns=""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3" name="Text Box 93">
          <a:extLst>
            <a:ext uri="{FF2B5EF4-FFF2-40B4-BE49-F238E27FC236}">
              <a16:creationId xmlns=""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4" name="Text Box 85">
          <a:extLst>
            <a:ext uri="{FF2B5EF4-FFF2-40B4-BE49-F238E27FC236}">
              <a16:creationId xmlns=""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5" name="Text Box 87">
          <a:extLst>
            <a:ext uri="{FF2B5EF4-FFF2-40B4-BE49-F238E27FC236}">
              <a16:creationId xmlns=""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6" name="Text Box 93">
          <a:extLst>
            <a:ext uri="{FF2B5EF4-FFF2-40B4-BE49-F238E27FC236}">
              <a16:creationId xmlns=""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7" name="Text Box 85">
          <a:extLst>
            <a:ext uri="{FF2B5EF4-FFF2-40B4-BE49-F238E27FC236}">
              <a16:creationId xmlns=""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8" name="Text Box 87">
          <a:extLst>
            <a:ext uri="{FF2B5EF4-FFF2-40B4-BE49-F238E27FC236}">
              <a16:creationId xmlns=""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5999" name="Text Box 93">
          <a:extLst>
            <a:ext uri="{FF2B5EF4-FFF2-40B4-BE49-F238E27FC236}">
              <a16:creationId xmlns=""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0" name="Text Box 85">
          <a:extLst>
            <a:ext uri="{FF2B5EF4-FFF2-40B4-BE49-F238E27FC236}">
              <a16:creationId xmlns=""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1" name="Text Box 87">
          <a:extLst>
            <a:ext uri="{FF2B5EF4-FFF2-40B4-BE49-F238E27FC236}">
              <a16:creationId xmlns=""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2" name="Text Box 93">
          <a:extLst>
            <a:ext uri="{FF2B5EF4-FFF2-40B4-BE49-F238E27FC236}">
              <a16:creationId xmlns=""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3" name="Text Box 85">
          <a:extLst>
            <a:ext uri="{FF2B5EF4-FFF2-40B4-BE49-F238E27FC236}">
              <a16:creationId xmlns=""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4" name="Text Box 87">
          <a:extLst>
            <a:ext uri="{FF2B5EF4-FFF2-40B4-BE49-F238E27FC236}">
              <a16:creationId xmlns=""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5" name="Text Box 93">
          <a:extLst>
            <a:ext uri="{FF2B5EF4-FFF2-40B4-BE49-F238E27FC236}">
              <a16:creationId xmlns=""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6" name="Text Box 85">
          <a:extLst>
            <a:ext uri="{FF2B5EF4-FFF2-40B4-BE49-F238E27FC236}">
              <a16:creationId xmlns=""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7" name="Text Box 87">
          <a:extLst>
            <a:ext uri="{FF2B5EF4-FFF2-40B4-BE49-F238E27FC236}">
              <a16:creationId xmlns=""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8" name="Text Box 93">
          <a:extLst>
            <a:ext uri="{FF2B5EF4-FFF2-40B4-BE49-F238E27FC236}">
              <a16:creationId xmlns=""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09" name="Text Box 85">
          <a:extLst>
            <a:ext uri="{FF2B5EF4-FFF2-40B4-BE49-F238E27FC236}">
              <a16:creationId xmlns=""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0" name="Text Box 87">
          <a:extLst>
            <a:ext uri="{FF2B5EF4-FFF2-40B4-BE49-F238E27FC236}">
              <a16:creationId xmlns=""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1" name="Text Box 93">
          <a:extLst>
            <a:ext uri="{FF2B5EF4-FFF2-40B4-BE49-F238E27FC236}">
              <a16:creationId xmlns=""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2" name="Text Box 85">
          <a:extLst>
            <a:ext uri="{FF2B5EF4-FFF2-40B4-BE49-F238E27FC236}">
              <a16:creationId xmlns=""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3" name="Text Box 87">
          <a:extLst>
            <a:ext uri="{FF2B5EF4-FFF2-40B4-BE49-F238E27FC236}">
              <a16:creationId xmlns=""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4" name="Text Box 93">
          <a:extLst>
            <a:ext uri="{FF2B5EF4-FFF2-40B4-BE49-F238E27FC236}">
              <a16:creationId xmlns=""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5" name="Text Box 85">
          <a:extLst>
            <a:ext uri="{FF2B5EF4-FFF2-40B4-BE49-F238E27FC236}">
              <a16:creationId xmlns=""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6" name="Text Box 87">
          <a:extLst>
            <a:ext uri="{FF2B5EF4-FFF2-40B4-BE49-F238E27FC236}">
              <a16:creationId xmlns=""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7" name="Text Box 93">
          <a:extLst>
            <a:ext uri="{FF2B5EF4-FFF2-40B4-BE49-F238E27FC236}">
              <a16:creationId xmlns=""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8" name="Text Box 85">
          <a:extLst>
            <a:ext uri="{FF2B5EF4-FFF2-40B4-BE49-F238E27FC236}">
              <a16:creationId xmlns=""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19" name="Text Box 87">
          <a:extLst>
            <a:ext uri="{FF2B5EF4-FFF2-40B4-BE49-F238E27FC236}">
              <a16:creationId xmlns=""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0" name="Text Box 93">
          <a:extLst>
            <a:ext uri="{FF2B5EF4-FFF2-40B4-BE49-F238E27FC236}">
              <a16:creationId xmlns=""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1" name="Text Box 85">
          <a:extLst>
            <a:ext uri="{FF2B5EF4-FFF2-40B4-BE49-F238E27FC236}">
              <a16:creationId xmlns=""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2" name="Text Box 87">
          <a:extLst>
            <a:ext uri="{FF2B5EF4-FFF2-40B4-BE49-F238E27FC236}">
              <a16:creationId xmlns=""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3" name="Text Box 93">
          <a:extLst>
            <a:ext uri="{FF2B5EF4-FFF2-40B4-BE49-F238E27FC236}">
              <a16:creationId xmlns=""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4" name="Text Box 85">
          <a:extLst>
            <a:ext uri="{FF2B5EF4-FFF2-40B4-BE49-F238E27FC236}">
              <a16:creationId xmlns=""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5" name="Text Box 87">
          <a:extLst>
            <a:ext uri="{FF2B5EF4-FFF2-40B4-BE49-F238E27FC236}">
              <a16:creationId xmlns=""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6" name="Text Box 93">
          <a:extLst>
            <a:ext uri="{FF2B5EF4-FFF2-40B4-BE49-F238E27FC236}">
              <a16:creationId xmlns=""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7" name="Text Box 85">
          <a:extLst>
            <a:ext uri="{FF2B5EF4-FFF2-40B4-BE49-F238E27FC236}">
              <a16:creationId xmlns=""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8" name="Text Box 87">
          <a:extLst>
            <a:ext uri="{FF2B5EF4-FFF2-40B4-BE49-F238E27FC236}">
              <a16:creationId xmlns=""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29" name="Text Box 93">
          <a:extLst>
            <a:ext uri="{FF2B5EF4-FFF2-40B4-BE49-F238E27FC236}">
              <a16:creationId xmlns=""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0" name="Text Box 85">
          <a:extLst>
            <a:ext uri="{FF2B5EF4-FFF2-40B4-BE49-F238E27FC236}">
              <a16:creationId xmlns=""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1" name="Text Box 87">
          <a:extLst>
            <a:ext uri="{FF2B5EF4-FFF2-40B4-BE49-F238E27FC236}">
              <a16:creationId xmlns=""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2" name="Text Box 93">
          <a:extLst>
            <a:ext uri="{FF2B5EF4-FFF2-40B4-BE49-F238E27FC236}">
              <a16:creationId xmlns=""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3" name="Text Box 85">
          <a:extLst>
            <a:ext uri="{FF2B5EF4-FFF2-40B4-BE49-F238E27FC236}">
              <a16:creationId xmlns=""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4" name="Text Box 87">
          <a:extLst>
            <a:ext uri="{FF2B5EF4-FFF2-40B4-BE49-F238E27FC236}">
              <a16:creationId xmlns=""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5" name="Text Box 93">
          <a:extLst>
            <a:ext uri="{FF2B5EF4-FFF2-40B4-BE49-F238E27FC236}">
              <a16:creationId xmlns=""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6" name="Text Box 85">
          <a:extLst>
            <a:ext uri="{FF2B5EF4-FFF2-40B4-BE49-F238E27FC236}">
              <a16:creationId xmlns=""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7" name="Text Box 87">
          <a:extLst>
            <a:ext uri="{FF2B5EF4-FFF2-40B4-BE49-F238E27FC236}">
              <a16:creationId xmlns=""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8" name="Text Box 93">
          <a:extLst>
            <a:ext uri="{FF2B5EF4-FFF2-40B4-BE49-F238E27FC236}">
              <a16:creationId xmlns=""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39" name="Text Box 85">
          <a:extLst>
            <a:ext uri="{FF2B5EF4-FFF2-40B4-BE49-F238E27FC236}">
              <a16:creationId xmlns=""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0" name="Text Box 87">
          <a:extLst>
            <a:ext uri="{FF2B5EF4-FFF2-40B4-BE49-F238E27FC236}">
              <a16:creationId xmlns=""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1" name="Text Box 93">
          <a:extLst>
            <a:ext uri="{FF2B5EF4-FFF2-40B4-BE49-F238E27FC236}">
              <a16:creationId xmlns=""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2" name="Text Box 85">
          <a:extLst>
            <a:ext uri="{FF2B5EF4-FFF2-40B4-BE49-F238E27FC236}">
              <a16:creationId xmlns=""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3" name="Text Box 87">
          <a:extLst>
            <a:ext uri="{FF2B5EF4-FFF2-40B4-BE49-F238E27FC236}">
              <a16:creationId xmlns=""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4" name="Text Box 93">
          <a:extLst>
            <a:ext uri="{FF2B5EF4-FFF2-40B4-BE49-F238E27FC236}">
              <a16:creationId xmlns=""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5" name="Text Box 85">
          <a:extLst>
            <a:ext uri="{FF2B5EF4-FFF2-40B4-BE49-F238E27FC236}">
              <a16:creationId xmlns=""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6" name="Text Box 87">
          <a:extLst>
            <a:ext uri="{FF2B5EF4-FFF2-40B4-BE49-F238E27FC236}">
              <a16:creationId xmlns=""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7" name="Text Box 93">
          <a:extLst>
            <a:ext uri="{FF2B5EF4-FFF2-40B4-BE49-F238E27FC236}">
              <a16:creationId xmlns=""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8" name="Text Box 85">
          <a:extLst>
            <a:ext uri="{FF2B5EF4-FFF2-40B4-BE49-F238E27FC236}">
              <a16:creationId xmlns=""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49" name="Text Box 87">
          <a:extLst>
            <a:ext uri="{FF2B5EF4-FFF2-40B4-BE49-F238E27FC236}">
              <a16:creationId xmlns=""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0" name="Text Box 93">
          <a:extLst>
            <a:ext uri="{FF2B5EF4-FFF2-40B4-BE49-F238E27FC236}">
              <a16:creationId xmlns=""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1" name="Text Box 85">
          <a:extLst>
            <a:ext uri="{FF2B5EF4-FFF2-40B4-BE49-F238E27FC236}">
              <a16:creationId xmlns=""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2" name="Text Box 87">
          <a:extLst>
            <a:ext uri="{FF2B5EF4-FFF2-40B4-BE49-F238E27FC236}">
              <a16:creationId xmlns=""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3" name="Text Box 93">
          <a:extLst>
            <a:ext uri="{FF2B5EF4-FFF2-40B4-BE49-F238E27FC236}">
              <a16:creationId xmlns=""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4" name="Text Box 85">
          <a:extLst>
            <a:ext uri="{FF2B5EF4-FFF2-40B4-BE49-F238E27FC236}">
              <a16:creationId xmlns=""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5" name="Text Box 87">
          <a:extLst>
            <a:ext uri="{FF2B5EF4-FFF2-40B4-BE49-F238E27FC236}">
              <a16:creationId xmlns=""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6" name="Text Box 93">
          <a:extLst>
            <a:ext uri="{FF2B5EF4-FFF2-40B4-BE49-F238E27FC236}">
              <a16:creationId xmlns=""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7" name="Text Box 85">
          <a:extLst>
            <a:ext uri="{FF2B5EF4-FFF2-40B4-BE49-F238E27FC236}">
              <a16:creationId xmlns=""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8" name="Text Box 87">
          <a:extLst>
            <a:ext uri="{FF2B5EF4-FFF2-40B4-BE49-F238E27FC236}">
              <a16:creationId xmlns=""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59" name="Text Box 93">
          <a:extLst>
            <a:ext uri="{FF2B5EF4-FFF2-40B4-BE49-F238E27FC236}">
              <a16:creationId xmlns=""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0" name="Text Box 85">
          <a:extLst>
            <a:ext uri="{FF2B5EF4-FFF2-40B4-BE49-F238E27FC236}">
              <a16:creationId xmlns=""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1" name="Text Box 87">
          <a:extLst>
            <a:ext uri="{FF2B5EF4-FFF2-40B4-BE49-F238E27FC236}">
              <a16:creationId xmlns=""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2" name="Text Box 93">
          <a:extLst>
            <a:ext uri="{FF2B5EF4-FFF2-40B4-BE49-F238E27FC236}">
              <a16:creationId xmlns=""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3" name="Text Box 85">
          <a:extLst>
            <a:ext uri="{FF2B5EF4-FFF2-40B4-BE49-F238E27FC236}">
              <a16:creationId xmlns=""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4" name="Text Box 87">
          <a:extLst>
            <a:ext uri="{FF2B5EF4-FFF2-40B4-BE49-F238E27FC236}">
              <a16:creationId xmlns=""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5" name="Text Box 93">
          <a:extLst>
            <a:ext uri="{FF2B5EF4-FFF2-40B4-BE49-F238E27FC236}">
              <a16:creationId xmlns=""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6" name="Text Box 85">
          <a:extLst>
            <a:ext uri="{FF2B5EF4-FFF2-40B4-BE49-F238E27FC236}">
              <a16:creationId xmlns=""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7" name="Text Box 87">
          <a:extLst>
            <a:ext uri="{FF2B5EF4-FFF2-40B4-BE49-F238E27FC236}">
              <a16:creationId xmlns=""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8" name="Text Box 93">
          <a:extLst>
            <a:ext uri="{FF2B5EF4-FFF2-40B4-BE49-F238E27FC236}">
              <a16:creationId xmlns=""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69" name="Text Box 85">
          <a:extLst>
            <a:ext uri="{FF2B5EF4-FFF2-40B4-BE49-F238E27FC236}">
              <a16:creationId xmlns=""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0" name="Text Box 87">
          <a:extLst>
            <a:ext uri="{FF2B5EF4-FFF2-40B4-BE49-F238E27FC236}">
              <a16:creationId xmlns=""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1" name="Text Box 93">
          <a:extLst>
            <a:ext uri="{FF2B5EF4-FFF2-40B4-BE49-F238E27FC236}">
              <a16:creationId xmlns=""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2" name="Text Box 85">
          <a:extLst>
            <a:ext uri="{FF2B5EF4-FFF2-40B4-BE49-F238E27FC236}">
              <a16:creationId xmlns=""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3" name="Text Box 87">
          <a:extLst>
            <a:ext uri="{FF2B5EF4-FFF2-40B4-BE49-F238E27FC236}">
              <a16:creationId xmlns=""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4" name="Text Box 93">
          <a:extLst>
            <a:ext uri="{FF2B5EF4-FFF2-40B4-BE49-F238E27FC236}">
              <a16:creationId xmlns=""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5" name="Text Box 85">
          <a:extLst>
            <a:ext uri="{FF2B5EF4-FFF2-40B4-BE49-F238E27FC236}">
              <a16:creationId xmlns=""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6" name="Text Box 87">
          <a:extLst>
            <a:ext uri="{FF2B5EF4-FFF2-40B4-BE49-F238E27FC236}">
              <a16:creationId xmlns=""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7" name="Text Box 93">
          <a:extLst>
            <a:ext uri="{FF2B5EF4-FFF2-40B4-BE49-F238E27FC236}">
              <a16:creationId xmlns=""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8" name="Text Box 85">
          <a:extLst>
            <a:ext uri="{FF2B5EF4-FFF2-40B4-BE49-F238E27FC236}">
              <a16:creationId xmlns=""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79" name="Text Box 87">
          <a:extLst>
            <a:ext uri="{FF2B5EF4-FFF2-40B4-BE49-F238E27FC236}">
              <a16:creationId xmlns=""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0" name="Text Box 93">
          <a:extLst>
            <a:ext uri="{FF2B5EF4-FFF2-40B4-BE49-F238E27FC236}">
              <a16:creationId xmlns=""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1" name="Text Box 85">
          <a:extLst>
            <a:ext uri="{FF2B5EF4-FFF2-40B4-BE49-F238E27FC236}">
              <a16:creationId xmlns=""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2" name="Text Box 87">
          <a:extLst>
            <a:ext uri="{FF2B5EF4-FFF2-40B4-BE49-F238E27FC236}">
              <a16:creationId xmlns=""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3" name="Text Box 93">
          <a:extLst>
            <a:ext uri="{FF2B5EF4-FFF2-40B4-BE49-F238E27FC236}">
              <a16:creationId xmlns=""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4" name="Text Box 85">
          <a:extLst>
            <a:ext uri="{FF2B5EF4-FFF2-40B4-BE49-F238E27FC236}">
              <a16:creationId xmlns=""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5" name="Text Box 87">
          <a:extLst>
            <a:ext uri="{FF2B5EF4-FFF2-40B4-BE49-F238E27FC236}">
              <a16:creationId xmlns=""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6" name="Text Box 93">
          <a:extLst>
            <a:ext uri="{FF2B5EF4-FFF2-40B4-BE49-F238E27FC236}">
              <a16:creationId xmlns=""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7" name="Text Box 85">
          <a:extLst>
            <a:ext uri="{FF2B5EF4-FFF2-40B4-BE49-F238E27FC236}">
              <a16:creationId xmlns=""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8" name="Text Box 87">
          <a:extLst>
            <a:ext uri="{FF2B5EF4-FFF2-40B4-BE49-F238E27FC236}">
              <a16:creationId xmlns=""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89" name="Text Box 93">
          <a:extLst>
            <a:ext uri="{FF2B5EF4-FFF2-40B4-BE49-F238E27FC236}">
              <a16:creationId xmlns=""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0" name="Text Box 85">
          <a:extLst>
            <a:ext uri="{FF2B5EF4-FFF2-40B4-BE49-F238E27FC236}">
              <a16:creationId xmlns=""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1" name="Text Box 87">
          <a:extLst>
            <a:ext uri="{FF2B5EF4-FFF2-40B4-BE49-F238E27FC236}">
              <a16:creationId xmlns=""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2" name="Text Box 93">
          <a:extLst>
            <a:ext uri="{FF2B5EF4-FFF2-40B4-BE49-F238E27FC236}">
              <a16:creationId xmlns=""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3" name="Text Box 85">
          <a:extLst>
            <a:ext uri="{FF2B5EF4-FFF2-40B4-BE49-F238E27FC236}">
              <a16:creationId xmlns=""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4" name="Text Box 87">
          <a:extLst>
            <a:ext uri="{FF2B5EF4-FFF2-40B4-BE49-F238E27FC236}">
              <a16:creationId xmlns=""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5" name="Text Box 93">
          <a:extLst>
            <a:ext uri="{FF2B5EF4-FFF2-40B4-BE49-F238E27FC236}">
              <a16:creationId xmlns=""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6" name="Text Box 85">
          <a:extLst>
            <a:ext uri="{FF2B5EF4-FFF2-40B4-BE49-F238E27FC236}">
              <a16:creationId xmlns=""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7" name="Text Box 87">
          <a:extLst>
            <a:ext uri="{FF2B5EF4-FFF2-40B4-BE49-F238E27FC236}">
              <a16:creationId xmlns=""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8" name="Text Box 93">
          <a:extLst>
            <a:ext uri="{FF2B5EF4-FFF2-40B4-BE49-F238E27FC236}">
              <a16:creationId xmlns=""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099" name="Text Box 85">
          <a:extLst>
            <a:ext uri="{FF2B5EF4-FFF2-40B4-BE49-F238E27FC236}">
              <a16:creationId xmlns=""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0" name="Text Box 87">
          <a:extLst>
            <a:ext uri="{FF2B5EF4-FFF2-40B4-BE49-F238E27FC236}">
              <a16:creationId xmlns=""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1" name="Text Box 93">
          <a:extLst>
            <a:ext uri="{FF2B5EF4-FFF2-40B4-BE49-F238E27FC236}">
              <a16:creationId xmlns=""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2" name="Text Box 85">
          <a:extLst>
            <a:ext uri="{FF2B5EF4-FFF2-40B4-BE49-F238E27FC236}">
              <a16:creationId xmlns=""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3" name="Text Box 87">
          <a:extLst>
            <a:ext uri="{FF2B5EF4-FFF2-40B4-BE49-F238E27FC236}">
              <a16:creationId xmlns=""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4" name="Text Box 93">
          <a:extLst>
            <a:ext uri="{FF2B5EF4-FFF2-40B4-BE49-F238E27FC236}">
              <a16:creationId xmlns=""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5" name="Text Box 85">
          <a:extLst>
            <a:ext uri="{FF2B5EF4-FFF2-40B4-BE49-F238E27FC236}">
              <a16:creationId xmlns=""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6" name="Text Box 87">
          <a:extLst>
            <a:ext uri="{FF2B5EF4-FFF2-40B4-BE49-F238E27FC236}">
              <a16:creationId xmlns=""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7" name="Text Box 93">
          <a:extLst>
            <a:ext uri="{FF2B5EF4-FFF2-40B4-BE49-F238E27FC236}">
              <a16:creationId xmlns=""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8" name="Text Box 85">
          <a:extLst>
            <a:ext uri="{FF2B5EF4-FFF2-40B4-BE49-F238E27FC236}">
              <a16:creationId xmlns=""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09" name="Text Box 87">
          <a:extLst>
            <a:ext uri="{FF2B5EF4-FFF2-40B4-BE49-F238E27FC236}">
              <a16:creationId xmlns=""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0" name="Text Box 93">
          <a:extLst>
            <a:ext uri="{FF2B5EF4-FFF2-40B4-BE49-F238E27FC236}">
              <a16:creationId xmlns=""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1" name="Text Box 85">
          <a:extLst>
            <a:ext uri="{FF2B5EF4-FFF2-40B4-BE49-F238E27FC236}">
              <a16:creationId xmlns=""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2" name="Text Box 87">
          <a:extLst>
            <a:ext uri="{FF2B5EF4-FFF2-40B4-BE49-F238E27FC236}">
              <a16:creationId xmlns=""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3" name="Text Box 93">
          <a:extLst>
            <a:ext uri="{FF2B5EF4-FFF2-40B4-BE49-F238E27FC236}">
              <a16:creationId xmlns=""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4" name="Text Box 85">
          <a:extLst>
            <a:ext uri="{FF2B5EF4-FFF2-40B4-BE49-F238E27FC236}">
              <a16:creationId xmlns=""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5" name="Text Box 87">
          <a:extLst>
            <a:ext uri="{FF2B5EF4-FFF2-40B4-BE49-F238E27FC236}">
              <a16:creationId xmlns=""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6" name="Text Box 93">
          <a:extLst>
            <a:ext uri="{FF2B5EF4-FFF2-40B4-BE49-F238E27FC236}">
              <a16:creationId xmlns=""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7" name="Text Box 85">
          <a:extLst>
            <a:ext uri="{FF2B5EF4-FFF2-40B4-BE49-F238E27FC236}">
              <a16:creationId xmlns=""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8" name="Text Box 87">
          <a:extLst>
            <a:ext uri="{FF2B5EF4-FFF2-40B4-BE49-F238E27FC236}">
              <a16:creationId xmlns=""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19" name="Text Box 93">
          <a:extLst>
            <a:ext uri="{FF2B5EF4-FFF2-40B4-BE49-F238E27FC236}">
              <a16:creationId xmlns=""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0" name="Text Box 85">
          <a:extLst>
            <a:ext uri="{FF2B5EF4-FFF2-40B4-BE49-F238E27FC236}">
              <a16:creationId xmlns=""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1" name="Text Box 87">
          <a:extLst>
            <a:ext uri="{FF2B5EF4-FFF2-40B4-BE49-F238E27FC236}">
              <a16:creationId xmlns=""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2" name="Text Box 93">
          <a:extLst>
            <a:ext uri="{FF2B5EF4-FFF2-40B4-BE49-F238E27FC236}">
              <a16:creationId xmlns=""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3" name="Text Box 85">
          <a:extLst>
            <a:ext uri="{FF2B5EF4-FFF2-40B4-BE49-F238E27FC236}">
              <a16:creationId xmlns=""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4" name="Text Box 87">
          <a:extLst>
            <a:ext uri="{FF2B5EF4-FFF2-40B4-BE49-F238E27FC236}">
              <a16:creationId xmlns=""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5" name="Text Box 93">
          <a:extLst>
            <a:ext uri="{FF2B5EF4-FFF2-40B4-BE49-F238E27FC236}">
              <a16:creationId xmlns=""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6" name="Text Box 85">
          <a:extLst>
            <a:ext uri="{FF2B5EF4-FFF2-40B4-BE49-F238E27FC236}">
              <a16:creationId xmlns=""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7" name="Text Box 87">
          <a:extLst>
            <a:ext uri="{FF2B5EF4-FFF2-40B4-BE49-F238E27FC236}">
              <a16:creationId xmlns=""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8" name="Text Box 93">
          <a:extLst>
            <a:ext uri="{FF2B5EF4-FFF2-40B4-BE49-F238E27FC236}">
              <a16:creationId xmlns=""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29" name="Text Box 85">
          <a:extLst>
            <a:ext uri="{FF2B5EF4-FFF2-40B4-BE49-F238E27FC236}">
              <a16:creationId xmlns=""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0" name="Text Box 87">
          <a:extLst>
            <a:ext uri="{FF2B5EF4-FFF2-40B4-BE49-F238E27FC236}">
              <a16:creationId xmlns=""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1" name="Text Box 93">
          <a:extLst>
            <a:ext uri="{FF2B5EF4-FFF2-40B4-BE49-F238E27FC236}">
              <a16:creationId xmlns=""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2" name="Text Box 85">
          <a:extLst>
            <a:ext uri="{FF2B5EF4-FFF2-40B4-BE49-F238E27FC236}">
              <a16:creationId xmlns=""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3" name="Text Box 87">
          <a:extLst>
            <a:ext uri="{FF2B5EF4-FFF2-40B4-BE49-F238E27FC236}">
              <a16:creationId xmlns=""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4" name="Text Box 93">
          <a:extLst>
            <a:ext uri="{FF2B5EF4-FFF2-40B4-BE49-F238E27FC236}">
              <a16:creationId xmlns=""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5" name="Text Box 85">
          <a:extLst>
            <a:ext uri="{FF2B5EF4-FFF2-40B4-BE49-F238E27FC236}">
              <a16:creationId xmlns=""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6" name="Text Box 87">
          <a:extLst>
            <a:ext uri="{FF2B5EF4-FFF2-40B4-BE49-F238E27FC236}">
              <a16:creationId xmlns=""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7" name="Text Box 93">
          <a:extLst>
            <a:ext uri="{FF2B5EF4-FFF2-40B4-BE49-F238E27FC236}">
              <a16:creationId xmlns=""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8" name="Text Box 85">
          <a:extLst>
            <a:ext uri="{FF2B5EF4-FFF2-40B4-BE49-F238E27FC236}">
              <a16:creationId xmlns=""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39" name="Text Box 87">
          <a:extLst>
            <a:ext uri="{FF2B5EF4-FFF2-40B4-BE49-F238E27FC236}">
              <a16:creationId xmlns=""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0" name="Text Box 93">
          <a:extLst>
            <a:ext uri="{FF2B5EF4-FFF2-40B4-BE49-F238E27FC236}">
              <a16:creationId xmlns=""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1" name="Text Box 85">
          <a:extLst>
            <a:ext uri="{FF2B5EF4-FFF2-40B4-BE49-F238E27FC236}">
              <a16:creationId xmlns=""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2" name="Text Box 87">
          <a:extLst>
            <a:ext uri="{FF2B5EF4-FFF2-40B4-BE49-F238E27FC236}">
              <a16:creationId xmlns=""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3" name="Text Box 93">
          <a:extLst>
            <a:ext uri="{FF2B5EF4-FFF2-40B4-BE49-F238E27FC236}">
              <a16:creationId xmlns=""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4" name="Text Box 85">
          <a:extLst>
            <a:ext uri="{FF2B5EF4-FFF2-40B4-BE49-F238E27FC236}">
              <a16:creationId xmlns=""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5" name="Text Box 87">
          <a:extLst>
            <a:ext uri="{FF2B5EF4-FFF2-40B4-BE49-F238E27FC236}">
              <a16:creationId xmlns=""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6" name="Text Box 93">
          <a:extLst>
            <a:ext uri="{FF2B5EF4-FFF2-40B4-BE49-F238E27FC236}">
              <a16:creationId xmlns=""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7" name="Text Box 85">
          <a:extLst>
            <a:ext uri="{FF2B5EF4-FFF2-40B4-BE49-F238E27FC236}">
              <a16:creationId xmlns=""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8" name="Text Box 87">
          <a:extLst>
            <a:ext uri="{FF2B5EF4-FFF2-40B4-BE49-F238E27FC236}">
              <a16:creationId xmlns=""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49" name="Text Box 93">
          <a:extLst>
            <a:ext uri="{FF2B5EF4-FFF2-40B4-BE49-F238E27FC236}">
              <a16:creationId xmlns=""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0" name="Text Box 85">
          <a:extLst>
            <a:ext uri="{FF2B5EF4-FFF2-40B4-BE49-F238E27FC236}">
              <a16:creationId xmlns=""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1" name="Text Box 87">
          <a:extLst>
            <a:ext uri="{FF2B5EF4-FFF2-40B4-BE49-F238E27FC236}">
              <a16:creationId xmlns=""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2" name="Text Box 93">
          <a:extLst>
            <a:ext uri="{FF2B5EF4-FFF2-40B4-BE49-F238E27FC236}">
              <a16:creationId xmlns=""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3" name="Text Box 85">
          <a:extLst>
            <a:ext uri="{FF2B5EF4-FFF2-40B4-BE49-F238E27FC236}">
              <a16:creationId xmlns=""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4" name="Text Box 87">
          <a:extLst>
            <a:ext uri="{FF2B5EF4-FFF2-40B4-BE49-F238E27FC236}">
              <a16:creationId xmlns=""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5" name="Text Box 93">
          <a:extLst>
            <a:ext uri="{FF2B5EF4-FFF2-40B4-BE49-F238E27FC236}">
              <a16:creationId xmlns=""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6" name="Text Box 85">
          <a:extLst>
            <a:ext uri="{FF2B5EF4-FFF2-40B4-BE49-F238E27FC236}">
              <a16:creationId xmlns=""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7" name="Text Box 87">
          <a:extLst>
            <a:ext uri="{FF2B5EF4-FFF2-40B4-BE49-F238E27FC236}">
              <a16:creationId xmlns=""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8" name="Text Box 93">
          <a:extLst>
            <a:ext uri="{FF2B5EF4-FFF2-40B4-BE49-F238E27FC236}">
              <a16:creationId xmlns=""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59" name="Text Box 85">
          <a:extLst>
            <a:ext uri="{FF2B5EF4-FFF2-40B4-BE49-F238E27FC236}">
              <a16:creationId xmlns=""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0" name="Text Box 87">
          <a:extLst>
            <a:ext uri="{FF2B5EF4-FFF2-40B4-BE49-F238E27FC236}">
              <a16:creationId xmlns=""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1" name="Text Box 93">
          <a:extLst>
            <a:ext uri="{FF2B5EF4-FFF2-40B4-BE49-F238E27FC236}">
              <a16:creationId xmlns=""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2" name="Text Box 85">
          <a:extLst>
            <a:ext uri="{FF2B5EF4-FFF2-40B4-BE49-F238E27FC236}">
              <a16:creationId xmlns=""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3" name="Text Box 87">
          <a:extLst>
            <a:ext uri="{FF2B5EF4-FFF2-40B4-BE49-F238E27FC236}">
              <a16:creationId xmlns=""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4" name="Text Box 93">
          <a:extLst>
            <a:ext uri="{FF2B5EF4-FFF2-40B4-BE49-F238E27FC236}">
              <a16:creationId xmlns=""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5" name="Text Box 85">
          <a:extLst>
            <a:ext uri="{FF2B5EF4-FFF2-40B4-BE49-F238E27FC236}">
              <a16:creationId xmlns=""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6" name="Text Box 87">
          <a:extLst>
            <a:ext uri="{FF2B5EF4-FFF2-40B4-BE49-F238E27FC236}">
              <a16:creationId xmlns=""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7" name="Text Box 93">
          <a:extLst>
            <a:ext uri="{FF2B5EF4-FFF2-40B4-BE49-F238E27FC236}">
              <a16:creationId xmlns=""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8" name="Text Box 85">
          <a:extLst>
            <a:ext uri="{FF2B5EF4-FFF2-40B4-BE49-F238E27FC236}">
              <a16:creationId xmlns=""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69" name="Text Box 87">
          <a:extLst>
            <a:ext uri="{FF2B5EF4-FFF2-40B4-BE49-F238E27FC236}">
              <a16:creationId xmlns=""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0" name="Text Box 93">
          <a:extLst>
            <a:ext uri="{FF2B5EF4-FFF2-40B4-BE49-F238E27FC236}">
              <a16:creationId xmlns=""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1" name="Text Box 85">
          <a:extLst>
            <a:ext uri="{FF2B5EF4-FFF2-40B4-BE49-F238E27FC236}">
              <a16:creationId xmlns=""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2" name="Text Box 87">
          <a:extLst>
            <a:ext uri="{FF2B5EF4-FFF2-40B4-BE49-F238E27FC236}">
              <a16:creationId xmlns=""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3" name="Text Box 93">
          <a:extLst>
            <a:ext uri="{FF2B5EF4-FFF2-40B4-BE49-F238E27FC236}">
              <a16:creationId xmlns=""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4" name="Text Box 85">
          <a:extLst>
            <a:ext uri="{FF2B5EF4-FFF2-40B4-BE49-F238E27FC236}">
              <a16:creationId xmlns=""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5" name="Text Box 87">
          <a:extLst>
            <a:ext uri="{FF2B5EF4-FFF2-40B4-BE49-F238E27FC236}">
              <a16:creationId xmlns=""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6" name="Text Box 93">
          <a:extLst>
            <a:ext uri="{FF2B5EF4-FFF2-40B4-BE49-F238E27FC236}">
              <a16:creationId xmlns=""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7" name="Text Box 85">
          <a:extLst>
            <a:ext uri="{FF2B5EF4-FFF2-40B4-BE49-F238E27FC236}">
              <a16:creationId xmlns=""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8" name="Text Box 87">
          <a:extLst>
            <a:ext uri="{FF2B5EF4-FFF2-40B4-BE49-F238E27FC236}">
              <a16:creationId xmlns=""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79" name="Text Box 93">
          <a:extLst>
            <a:ext uri="{FF2B5EF4-FFF2-40B4-BE49-F238E27FC236}">
              <a16:creationId xmlns=""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0" name="Text Box 85">
          <a:extLst>
            <a:ext uri="{FF2B5EF4-FFF2-40B4-BE49-F238E27FC236}">
              <a16:creationId xmlns=""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1" name="Text Box 87">
          <a:extLst>
            <a:ext uri="{FF2B5EF4-FFF2-40B4-BE49-F238E27FC236}">
              <a16:creationId xmlns=""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2" name="Text Box 93">
          <a:extLst>
            <a:ext uri="{FF2B5EF4-FFF2-40B4-BE49-F238E27FC236}">
              <a16:creationId xmlns=""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3" name="Text Box 85">
          <a:extLst>
            <a:ext uri="{FF2B5EF4-FFF2-40B4-BE49-F238E27FC236}">
              <a16:creationId xmlns=""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4" name="Text Box 87">
          <a:extLst>
            <a:ext uri="{FF2B5EF4-FFF2-40B4-BE49-F238E27FC236}">
              <a16:creationId xmlns=""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5" name="Text Box 93">
          <a:extLst>
            <a:ext uri="{FF2B5EF4-FFF2-40B4-BE49-F238E27FC236}">
              <a16:creationId xmlns=""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6" name="Text Box 85">
          <a:extLst>
            <a:ext uri="{FF2B5EF4-FFF2-40B4-BE49-F238E27FC236}">
              <a16:creationId xmlns=""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7" name="Text Box 87">
          <a:extLst>
            <a:ext uri="{FF2B5EF4-FFF2-40B4-BE49-F238E27FC236}">
              <a16:creationId xmlns=""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8" name="Text Box 93">
          <a:extLst>
            <a:ext uri="{FF2B5EF4-FFF2-40B4-BE49-F238E27FC236}">
              <a16:creationId xmlns=""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89" name="Text Box 85">
          <a:extLst>
            <a:ext uri="{FF2B5EF4-FFF2-40B4-BE49-F238E27FC236}">
              <a16:creationId xmlns=""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0" name="Text Box 87">
          <a:extLst>
            <a:ext uri="{FF2B5EF4-FFF2-40B4-BE49-F238E27FC236}">
              <a16:creationId xmlns=""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1" name="Text Box 93">
          <a:extLst>
            <a:ext uri="{FF2B5EF4-FFF2-40B4-BE49-F238E27FC236}">
              <a16:creationId xmlns=""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2" name="Text Box 85">
          <a:extLst>
            <a:ext uri="{FF2B5EF4-FFF2-40B4-BE49-F238E27FC236}">
              <a16:creationId xmlns=""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3" name="Text Box 87">
          <a:extLst>
            <a:ext uri="{FF2B5EF4-FFF2-40B4-BE49-F238E27FC236}">
              <a16:creationId xmlns=""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4" name="Text Box 93">
          <a:extLst>
            <a:ext uri="{FF2B5EF4-FFF2-40B4-BE49-F238E27FC236}">
              <a16:creationId xmlns=""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5" name="Text Box 85">
          <a:extLst>
            <a:ext uri="{FF2B5EF4-FFF2-40B4-BE49-F238E27FC236}">
              <a16:creationId xmlns=""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6" name="Text Box 87">
          <a:extLst>
            <a:ext uri="{FF2B5EF4-FFF2-40B4-BE49-F238E27FC236}">
              <a16:creationId xmlns=""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7" name="Text Box 93">
          <a:extLst>
            <a:ext uri="{FF2B5EF4-FFF2-40B4-BE49-F238E27FC236}">
              <a16:creationId xmlns=""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8" name="Text Box 85">
          <a:extLst>
            <a:ext uri="{FF2B5EF4-FFF2-40B4-BE49-F238E27FC236}">
              <a16:creationId xmlns=""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199" name="Text Box 87">
          <a:extLst>
            <a:ext uri="{FF2B5EF4-FFF2-40B4-BE49-F238E27FC236}">
              <a16:creationId xmlns=""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0" name="Text Box 93">
          <a:extLst>
            <a:ext uri="{FF2B5EF4-FFF2-40B4-BE49-F238E27FC236}">
              <a16:creationId xmlns=""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1" name="Text Box 85">
          <a:extLst>
            <a:ext uri="{FF2B5EF4-FFF2-40B4-BE49-F238E27FC236}">
              <a16:creationId xmlns=""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2" name="Text Box 87">
          <a:extLst>
            <a:ext uri="{FF2B5EF4-FFF2-40B4-BE49-F238E27FC236}">
              <a16:creationId xmlns=""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3" name="Text Box 93">
          <a:extLst>
            <a:ext uri="{FF2B5EF4-FFF2-40B4-BE49-F238E27FC236}">
              <a16:creationId xmlns=""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4" name="Text Box 85">
          <a:extLst>
            <a:ext uri="{FF2B5EF4-FFF2-40B4-BE49-F238E27FC236}">
              <a16:creationId xmlns=""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5" name="Text Box 87">
          <a:extLst>
            <a:ext uri="{FF2B5EF4-FFF2-40B4-BE49-F238E27FC236}">
              <a16:creationId xmlns=""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6" name="Text Box 93">
          <a:extLst>
            <a:ext uri="{FF2B5EF4-FFF2-40B4-BE49-F238E27FC236}">
              <a16:creationId xmlns=""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7" name="Text Box 85">
          <a:extLst>
            <a:ext uri="{FF2B5EF4-FFF2-40B4-BE49-F238E27FC236}">
              <a16:creationId xmlns=""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8" name="Text Box 87">
          <a:extLst>
            <a:ext uri="{FF2B5EF4-FFF2-40B4-BE49-F238E27FC236}">
              <a16:creationId xmlns=""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09" name="Text Box 93">
          <a:extLst>
            <a:ext uri="{FF2B5EF4-FFF2-40B4-BE49-F238E27FC236}">
              <a16:creationId xmlns=""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0" name="Text Box 85">
          <a:extLst>
            <a:ext uri="{FF2B5EF4-FFF2-40B4-BE49-F238E27FC236}">
              <a16:creationId xmlns=""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1" name="Text Box 87">
          <a:extLst>
            <a:ext uri="{FF2B5EF4-FFF2-40B4-BE49-F238E27FC236}">
              <a16:creationId xmlns=""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2" name="Text Box 93">
          <a:extLst>
            <a:ext uri="{FF2B5EF4-FFF2-40B4-BE49-F238E27FC236}">
              <a16:creationId xmlns=""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3" name="Text Box 85">
          <a:extLst>
            <a:ext uri="{FF2B5EF4-FFF2-40B4-BE49-F238E27FC236}">
              <a16:creationId xmlns=""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4" name="Text Box 87">
          <a:extLst>
            <a:ext uri="{FF2B5EF4-FFF2-40B4-BE49-F238E27FC236}">
              <a16:creationId xmlns=""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5" name="Text Box 93">
          <a:extLst>
            <a:ext uri="{FF2B5EF4-FFF2-40B4-BE49-F238E27FC236}">
              <a16:creationId xmlns=""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6" name="Text Box 85">
          <a:extLst>
            <a:ext uri="{FF2B5EF4-FFF2-40B4-BE49-F238E27FC236}">
              <a16:creationId xmlns=""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7" name="Text Box 87">
          <a:extLst>
            <a:ext uri="{FF2B5EF4-FFF2-40B4-BE49-F238E27FC236}">
              <a16:creationId xmlns=""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8" name="Text Box 93">
          <a:extLst>
            <a:ext uri="{FF2B5EF4-FFF2-40B4-BE49-F238E27FC236}">
              <a16:creationId xmlns=""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19" name="Text Box 85">
          <a:extLst>
            <a:ext uri="{FF2B5EF4-FFF2-40B4-BE49-F238E27FC236}">
              <a16:creationId xmlns=""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0" name="Text Box 87">
          <a:extLst>
            <a:ext uri="{FF2B5EF4-FFF2-40B4-BE49-F238E27FC236}">
              <a16:creationId xmlns=""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1" name="Text Box 93">
          <a:extLst>
            <a:ext uri="{FF2B5EF4-FFF2-40B4-BE49-F238E27FC236}">
              <a16:creationId xmlns=""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2" name="Text Box 85">
          <a:extLst>
            <a:ext uri="{FF2B5EF4-FFF2-40B4-BE49-F238E27FC236}">
              <a16:creationId xmlns=""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3" name="Text Box 87">
          <a:extLst>
            <a:ext uri="{FF2B5EF4-FFF2-40B4-BE49-F238E27FC236}">
              <a16:creationId xmlns=""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4" name="Text Box 93">
          <a:extLst>
            <a:ext uri="{FF2B5EF4-FFF2-40B4-BE49-F238E27FC236}">
              <a16:creationId xmlns=""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5" name="Text Box 85">
          <a:extLst>
            <a:ext uri="{FF2B5EF4-FFF2-40B4-BE49-F238E27FC236}">
              <a16:creationId xmlns=""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6" name="Text Box 87">
          <a:extLst>
            <a:ext uri="{FF2B5EF4-FFF2-40B4-BE49-F238E27FC236}">
              <a16:creationId xmlns=""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7" name="Text Box 93">
          <a:extLst>
            <a:ext uri="{FF2B5EF4-FFF2-40B4-BE49-F238E27FC236}">
              <a16:creationId xmlns=""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8" name="Text Box 85">
          <a:extLst>
            <a:ext uri="{FF2B5EF4-FFF2-40B4-BE49-F238E27FC236}">
              <a16:creationId xmlns=""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29" name="Text Box 87">
          <a:extLst>
            <a:ext uri="{FF2B5EF4-FFF2-40B4-BE49-F238E27FC236}">
              <a16:creationId xmlns=""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0" name="Text Box 93">
          <a:extLst>
            <a:ext uri="{FF2B5EF4-FFF2-40B4-BE49-F238E27FC236}">
              <a16:creationId xmlns=""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1" name="Text Box 85">
          <a:extLst>
            <a:ext uri="{FF2B5EF4-FFF2-40B4-BE49-F238E27FC236}">
              <a16:creationId xmlns=""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2" name="Text Box 87">
          <a:extLst>
            <a:ext uri="{FF2B5EF4-FFF2-40B4-BE49-F238E27FC236}">
              <a16:creationId xmlns=""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3" name="Text Box 93">
          <a:extLst>
            <a:ext uri="{FF2B5EF4-FFF2-40B4-BE49-F238E27FC236}">
              <a16:creationId xmlns=""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4" name="Text Box 85">
          <a:extLst>
            <a:ext uri="{FF2B5EF4-FFF2-40B4-BE49-F238E27FC236}">
              <a16:creationId xmlns=""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5" name="Text Box 87">
          <a:extLst>
            <a:ext uri="{FF2B5EF4-FFF2-40B4-BE49-F238E27FC236}">
              <a16:creationId xmlns=""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6" name="Text Box 93">
          <a:extLst>
            <a:ext uri="{FF2B5EF4-FFF2-40B4-BE49-F238E27FC236}">
              <a16:creationId xmlns=""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7" name="Text Box 85">
          <a:extLst>
            <a:ext uri="{FF2B5EF4-FFF2-40B4-BE49-F238E27FC236}">
              <a16:creationId xmlns=""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8" name="Text Box 87">
          <a:extLst>
            <a:ext uri="{FF2B5EF4-FFF2-40B4-BE49-F238E27FC236}">
              <a16:creationId xmlns=""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39" name="Text Box 93">
          <a:extLst>
            <a:ext uri="{FF2B5EF4-FFF2-40B4-BE49-F238E27FC236}">
              <a16:creationId xmlns=""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0" name="Text Box 85">
          <a:extLst>
            <a:ext uri="{FF2B5EF4-FFF2-40B4-BE49-F238E27FC236}">
              <a16:creationId xmlns=""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1" name="Text Box 87">
          <a:extLst>
            <a:ext uri="{FF2B5EF4-FFF2-40B4-BE49-F238E27FC236}">
              <a16:creationId xmlns=""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2" name="Text Box 93">
          <a:extLst>
            <a:ext uri="{FF2B5EF4-FFF2-40B4-BE49-F238E27FC236}">
              <a16:creationId xmlns=""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3" name="Text Box 85">
          <a:extLst>
            <a:ext uri="{FF2B5EF4-FFF2-40B4-BE49-F238E27FC236}">
              <a16:creationId xmlns=""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4" name="Text Box 87">
          <a:extLst>
            <a:ext uri="{FF2B5EF4-FFF2-40B4-BE49-F238E27FC236}">
              <a16:creationId xmlns=""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5" name="Text Box 93">
          <a:extLst>
            <a:ext uri="{FF2B5EF4-FFF2-40B4-BE49-F238E27FC236}">
              <a16:creationId xmlns=""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6" name="Text Box 85">
          <a:extLst>
            <a:ext uri="{FF2B5EF4-FFF2-40B4-BE49-F238E27FC236}">
              <a16:creationId xmlns=""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7" name="Text Box 87">
          <a:extLst>
            <a:ext uri="{FF2B5EF4-FFF2-40B4-BE49-F238E27FC236}">
              <a16:creationId xmlns=""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8" name="Text Box 93">
          <a:extLst>
            <a:ext uri="{FF2B5EF4-FFF2-40B4-BE49-F238E27FC236}">
              <a16:creationId xmlns=""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49" name="Text Box 85">
          <a:extLst>
            <a:ext uri="{FF2B5EF4-FFF2-40B4-BE49-F238E27FC236}">
              <a16:creationId xmlns=""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0" name="Text Box 87">
          <a:extLst>
            <a:ext uri="{FF2B5EF4-FFF2-40B4-BE49-F238E27FC236}">
              <a16:creationId xmlns=""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1" name="Text Box 93">
          <a:extLst>
            <a:ext uri="{FF2B5EF4-FFF2-40B4-BE49-F238E27FC236}">
              <a16:creationId xmlns=""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2" name="Text Box 85">
          <a:extLst>
            <a:ext uri="{FF2B5EF4-FFF2-40B4-BE49-F238E27FC236}">
              <a16:creationId xmlns=""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3" name="Text Box 87">
          <a:extLst>
            <a:ext uri="{FF2B5EF4-FFF2-40B4-BE49-F238E27FC236}">
              <a16:creationId xmlns=""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4" name="Text Box 93">
          <a:extLst>
            <a:ext uri="{FF2B5EF4-FFF2-40B4-BE49-F238E27FC236}">
              <a16:creationId xmlns=""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5" name="Text Box 85">
          <a:extLst>
            <a:ext uri="{FF2B5EF4-FFF2-40B4-BE49-F238E27FC236}">
              <a16:creationId xmlns=""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6" name="Text Box 87">
          <a:extLst>
            <a:ext uri="{FF2B5EF4-FFF2-40B4-BE49-F238E27FC236}">
              <a16:creationId xmlns=""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7" name="Text Box 93">
          <a:extLst>
            <a:ext uri="{FF2B5EF4-FFF2-40B4-BE49-F238E27FC236}">
              <a16:creationId xmlns=""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8" name="Text Box 85">
          <a:extLst>
            <a:ext uri="{FF2B5EF4-FFF2-40B4-BE49-F238E27FC236}">
              <a16:creationId xmlns=""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59" name="Text Box 87">
          <a:extLst>
            <a:ext uri="{FF2B5EF4-FFF2-40B4-BE49-F238E27FC236}">
              <a16:creationId xmlns=""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0" name="Text Box 93">
          <a:extLst>
            <a:ext uri="{FF2B5EF4-FFF2-40B4-BE49-F238E27FC236}">
              <a16:creationId xmlns=""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1" name="Text Box 85">
          <a:extLst>
            <a:ext uri="{FF2B5EF4-FFF2-40B4-BE49-F238E27FC236}">
              <a16:creationId xmlns=""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2" name="Text Box 87">
          <a:extLst>
            <a:ext uri="{FF2B5EF4-FFF2-40B4-BE49-F238E27FC236}">
              <a16:creationId xmlns=""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3" name="Text Box 93">
          <a:extLst>
            <a:ext uri="{FF2B5EF4-FFF2-40B4-BE49-F238E27FC236}">
              <a16:creationId xmlns=""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4" name="Text Box 85">
          <a:extLst>
            <a:ext uri="{FF2B5EF4-FFF2-40B4-BE49-F238E27FC236}">
              <a16:creationId xmlns=""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5" name="Text Box 87">
          <a:extLst>
            <a:ext uri="{FF2B5EF4-FFF2-40B4-BE49-F238E27FC236}">
              <a16:creationId xmlns=""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6" name="Text Box 93">
          <a:extLst>
            <a:ext uri="{FF2B5EF4-FFF2-40B4-BE49-F238E27FC236}">
              <a16:creationId xmlns=""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7" name="Text Box 85">
          <a:extLst>
            <a:ext uri="{FF2B5EF4-FFF2-40B4-BE49-F238E27FC236}">
              <a16:creationId xmlns=""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8" name="Text Box 87">
          <a:extLst>
            <a:ext uri="{FF2B5EF4-FFF2-40B4-BE49-F238E27FC236}">
              <a16:creationId xmlns=""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69" name="Text Box 93">
          <a:extLst>
            <a:ext uri="{FF2B5EF4-FFF2-40B4-BE49-F238E27FC236}">
              <a16:creationId xmlns=""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0" name="Text Box 85">
          <a:extLst>
            <a:ext uri="{FF2B5EF4-FFF2-40B4-BE49-F238E27FC236}">
              <a16:creationId xmlns=""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1" name="Text Box 87">
          <a:extLst>
            <a:ext uri="{FF2B5EF4-FFF2-40B4-BE49-F238E27FC236}">
              <a16:creationId xmlns=""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2" name="Text Box 93">
          <a:extLst>
            <a:ext uri="{FF2B5EF4-FFF2-40B4-BE49-F238E27FC236}">
              <a16:creationId xmlns=""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3" name="Text Box 85">
          <a:extLst>
            <a:ext uri="{FF2B5EF4-FFF2-40B4-BE49-F238E27FC236}">
              <a16:creationId xmlns=""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4" name="Text Box 87">
          <a:extLst>
            <a:ext uri="{FF2B5EF4-FFF2-40B4-BE49-F238E27FC236}">
              <a16:creationId xmlns=""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5" name="Text Box 93">
          <a:extLst>
            <a:ext uri="{FF2B5EF4-FFF2-40B4-BE49-F238E27FC236}">
              <a16:creationId xmlns=""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6" name="Text Box 85">
          <a:extLst>
            <a:ext uri="{FF2B5EF4-FFF2-40B4-BE49-F238E27FC236}">
              <a16:creationId xmlns=""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7" name="Text Box 87">
          <a:extLst>
            <a:ext uri="{FF2B5EF4-FFF2-40B4-BE49-F238E27FC236}">
              <a16:creationId xmlns=""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8" name="Text Box 93">
          <a:extLst>
            <a:ext uri="{FF2B5EF4-FFF2-40B4-BE49-F238E27FC236}">
              <a16:creationId xmlns=""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79" name="Text Box 85">
          <a:extLst>
            <a:ext uri="{FF2B5EF4-FFF2-40B4-BE49-F238E27FC236}">
              <a16:creationId xmlns=""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0" name="Text Box 87">
          <a:extLst>
            <a:ext uri="{FF2B5EF4-FFF2-40B4-BE49-F238E27FC236}">
              <a16:creationId xmlns=""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1" name="Text Box 93">
          <a:extLst>
            <a:ext uri="{FF2B5EF4-FFF2-40B4-BE49-F238E27FC236}">
              <a16:creationId xmlns=""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2" name="Text Box 85">
          <a:extLst>
            <a:ext uri="{FF2B5EF4-FFF2-40B4-BE49-F238E27FC236}">
              <a16:creationId xmlns=""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3" name="Text Box 87">
          <a:extLst>
            <a:ext uri="{FF2B5EF4-FFF2-40B4-BE49-F238E27FC236}">
              <a16:creationId xmlns=""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4" name="Text Box 93">
          <a:extLst>
            <a:ext uri="{FF2B5EF4-FFF2-40B4-BE49-F238E27FC236}">
              <a16:creationId xmlns=""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5" name="Text Box 85">
          <a:extLst>
            <a:ext uri="{FF2B5EF4-FFF2-40B4-BE49-F238E27FC236}">
              <a16:creationId xmlns=""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6" name="Text Box 87">
          <a:extLst>
            <a:ext uri="{FF2B5EF4-FFF2-40B4-BE49-F238E27FC236}">
              <a16:creationId xmlns=""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7" name="Text Box 93">
          <a:extLst>
            <a:ext uri="{FF2B5EF4-FFF2-40B4-BE49-F238E27FC236}">
              <a16:creationId xmlns=""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8" name="Text Box 85">
          <a:extLst>
            <a:ext uri="{FF2B5EF4-FFF2-40B4-BE49-F238E27FC236}">
              <a16:creationId xmlns=""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89" name="Text Box 87">
          <a:extLst>
            <a:ext uri="{FF2B5EF4-FFF2-40B4-BE49-F238E27FC236}">
              <a16:creationId xmlns=""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0" name="Text Box 93">
          <a:extLst>
            <a:ext uri="{FF2B5EF4-FFF2-40B4-BE49-F238E27FC236}">
              <a16:creationId xmlns=""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1" name="Text Box 85">
          <a:extLst>
            <a:ext uri="{FF2B5EF4-FFF2-40B4-BE49-F238E27FC236}">
              <a16:creationId xmlns=""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2" name="Text Box 87">
          <a:extLst>
            <a:ext uri="{FF2B5EF4-FFF2-40B4-BE49-F238E27FC236}">
              <a16:creationId xmlns=""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3" name="Text Box 93">
          <a:extLst>
            <a:ext uri="{FF2B5EF4-FFF2-40B4-BE49-F238E27FC236}">
              <a16:creationId xmlns=""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4" name="Text Box 85">
          <a:extLst>
            <a:ext uri="{FF2B5EF4-FFF2-40B4-BE49-F238E27FC236}">
              <a16:creationId xmlns=""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5" name="Text Box 87">
          <a:extLst>
            <a:ext uri="{FF2B5EF4-FFF2-40B4-BE49-F238E27FC236}">
              <a16:creationId xmlns=""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6" name="Text Box 93">
          <a:extLst>
            <a:ext uri="{FF2B5EF4-FFF2-40B4-BE49-F238E27FC236}">
              <a16:creationId xmlns=""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7" name="Text Box 85">
          <a:extLst>
            <a:ext uri="{FF2B5EF4-FFF2-40B4-BE49-F238E27FC236}">
              <a16:creationId xmlns=""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8" name="Text Box 87">
          <a:extLst>
            <a:ext uri="{FF2B5EF4-FFF2-40B4-BE49-F238E27FC236}">
              <a16:creationId xmlns=""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299" name="Text Box 93">
          <a:extLst>
            <a:ext uri="{FF2B5EF4-FFF2-40B4-BE49-F238E27FC236}">
              <a16:creationId xmlns=""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0" name="Text Box 85">
          <a:extLst>
            <a:ext uri="{FF2B5EF4-FFF2-40B4-BE49-F238E27FC236}">
              <a16:creationId xmlns=""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1" name="Text Box 87">
          <a:extLst>
            <a:ext uri="{FF2B5EF4-FFF2-40B4-BE49-F238E27FC236}">
              <a16:creationId xmlns=""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2" name="Text Box 93">
          <a:extLst>
            <a:ext uri="{FF2B5EF4-FFF2-40B4-BE49-F238E27FC236}">
              <a16:creationId xmlns=""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3" name="Text Box 85">
          <a:extLst>
            <a:ext uri="{FF2B5EF4-FFF2-40B4-BE49-F238E27FC236}">
              <a16:creationId xmlns=""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4" name="Text Box 87">
          <a:extLst>
            <a:ext uri="{FF2B5EF4-FFF2-40B4-BE49-F238E27FC236}">
              <a16:creationId xmlns=""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5" name="Text Box 93">
          <a:extLst>
            <a:ext uri="{FF2B5EF4-FFF2-40B4-BE49-F238E27FC236}">
              <a16:creationId xmlns=""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6" name="Text Box 85">
          <a:extLst>
            <a:ext uri="{FF2B5EF4-FFF2-40B4-BE49-F238E27FC236}">
              <a16:creationId xmlns=""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7" name="Text Box 87">
          <a:extLst>
            <a:ext uri="{FF2B5EF4-FFF2-40B4-BE49-F238E27FC236}">
              <a16:creationId xmlns=""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8" name="Text Box 93">
          <a:extLst>
            <a:ext uri="{FF2B5EF4-FFF2-40B4-BE49-F238E27FC236}">
              <a16:creationId xmlns=""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09" name="Text Box 85">
          <a:extLst>
            <a:ext uri="{FF2B5EF4-FFF2-40B4-BE49-F238E27FC236}">
              <a16:creationId xmlns=""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0" name="Text Box 87">
          <a:extLst>
            <a:ext uri="{FF2B5EF4-FFF2-40B4-BE49-F238E27FC236}">
              <a16:creationId xmlns=""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1" name="Text Box 93">
          <a:extLst>
            <a:ext uri="{FF2B5EF4-FFF2-40B4-BE49-F238E27FC236}">
              <a16:creationId xmlns=""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2" name="Text Box 85">
          <a:extLst>
            <a:ext uri="{FF2B5EF4-FFF2-40B4-BE49-F238E27FC236}">
              <a16:creationId xmlns=""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3" name="Text Box 87">
          <a:extLst>
            <a:ext uri="{FF2B5EF4-FFF2-40B4-BE49-F238E27FC236}">
              <a16:creationId xmlns=""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4" name="Text Box 93">
          <a:extLst>
            <a:ext uri="{FF2B5EF4-FFF2-40B4-BE49-F238E27FC236}">
              <a16:creationId xmlns=""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5" name="Text Box 85">
          <a:extLst>
            <a:ext uri="{FF2B5EF4-FFF2-40B4-BE49-F238E27FC236}">
              <a16:creationId xmlns=""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6" name="Text Box 87">
          <a:extLst>
            <a:ext uri="{FF2B5EF4-FFF2-40B4-BE49-F238E27FC236}">
              <a16:creationId xmlns=""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7" name="Text Box 93">
          <a:extLst>
            <a:ext uri="{FF2B5EF4-FFF2-40B4-BE49-F238E27FC236}">
              <a16:creationId xmlns=""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8" name="Text Box 85">
          <a:extLst>
            <a:ext uri="{FF2B5EF4-FFF2-40B4-BE49-F238E27FC236}">
              <a16:creationId xmlns=""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19" name="Text Box 87">
          <a:extLst>
            <a:ext uri="{FF2B5EF4-FFF2-40B4-BE49-F238E27FC236}">
              <a16:creationId xmlns=""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0" name="Text Box 93">
          <a:extLst>
            <a:ext uri="{FF2B5EF4-FFF2-40B4-BE49-F238E27FC236}">
              <a16:creationId xmlns=""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1" name="Text Box 85">
          <a:extLst>
            <a:ext uri="{FF2B5EF4-FFF2-40B4-BE49-F238E27FC236}">
              <a16:creationId xmlns=""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2" name="Text Box 87">
          <a:extLst>
            <a:ext uri="{FF2B5EF4-FFF2-40B4-BE49-F238E27FC236}">
              <a16:creationId xmlns=""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3" name="Text Box 93">
          <a:extLst>
            <a:ext uri="{FF2B5EF4-FFF2-40B4-BE49-F238E27FC236}">
              <a16:creationId xmlns=""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4" name="Text Box 85">
          <a:extLst>
            <a:ext uri="{FF2B5EF4-FFF2-40B4-BE49-F238E27FC236}">
              <a16:creationId xmlns=""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5" name="Text Box 87">
          <a:extLst>
            <a:ext uri="{FF2B5EF4-FFF2-40B4-BE49-F238E27FC236}">
              <a16:creationId xmlns=""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6" name="Text Box 93">
          <a:extLst>
            <a:ext uri="{FF2B5EF4-FFF2-40B4-BE49-F238E27FC236}">
              <a16:creationId xmlns=""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7" name="Text Box 85">
          <a:extLst>
            <a:ext uri="{FF2B5EF4-FFF2-40B4-BE49-F238E27FC236}">
              <a16:creationId xmlns=""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8" name="Text Box 87">
          <a:extLst>
            <a:ext uri="{FF2B5EF4-FFF2-40B4-BE49-F238E27FC236}">
              <a16:creationId xmlns=""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29" name="Text Box 93">
          <a:extLst>
            <a:ext uri="{FF2B5EF4-FFF2-40B4-BE49-F238E27FC236}">
              <a16:creationId xmlns=""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0" name="Text Box 85">
          <a:extLst>
            <a:ext uri="{FF2B5EF4-FFF2-40B4-BE49-F238E27FC236}">
              <a16:creationId xmlns=""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1" name="Text Box 87">
          <a:extLst>
            <a:ext uri="{FF2B5EF4-FFF2-40B4-BE49-F238E27FC236}">
              <a16:creationId xmlns=""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2" name="Text Box 93">
          <a:extLst>
            <a:ext uri="{FF2B5EF4-FFF2-40B4-BE49-F238E27FC236}">
              <a16:creationId xmlns=""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3" name="Text Box 85">
          <a:extLst>
            <a:ext uri="{FF2B5EF4-FFF2-40B4-BE49-F238E27FC236}">
              <a16:creationId xmlns=""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4" name="Text Box 87">
          <a:extLst>
            <a:ext uri="{FF2B5EF4-FFF2-40B4-BE49-F238E27FC236}">
              <a16:creationId xmlns=""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5" name="Text Box 93">
          <a:extLst>
            <a:ext uri="{FF2B5EF4-FFF2-40B4-BE49-F238E27FC236}">
              <a16:creationId xmlns=""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6" name="Text Box 85">
          <a:extLst>
            <a:ext uri="{FF2B5EF4-FFF2-40B4-BE49-F238E27FC236}">
              <a16:creationId xmlns=""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7" name="Text Box 87">
          <a:extLst>
            <a:ext uri="{FF2B5EF4-FFF2-40B4-BE49-F238E27FC236}">
              <a16:creationId xmlns=""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8" name="Text Box 93">
          <a:extLst>
            <a:ext uri="{FF2B5EF4-FFF2-40B4-BE49-F238E27FC236}">
              <a16:creationId xmlns=""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39" name="Text Box 85">
          <a:extLst>
            <a:ext uri="{FF2B5EF4-FFF2-40B4-BE49-F238E27FC236}">
              <a16:creationId xmlns=""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0" name="Text Box 87">
          <a:extLst>
            <a:ext uri="{FF2B5EF4-FFF2-40B4-BE49-F238E27FC236}">
              <a16:creationId xmlns=""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1" name="Text Box 93">
          <a:extLst>
            <a:ext uri="{FF2B5EF4-FFF2-40B4-BE49-F238E27FC236}">
              <a16:creationId xmlns=""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2" name="Text Box 85">
          <a:extLst>
            <a:ext uri="{FF2B5EF4-FFF2-40B4-BE49-F238E27FC236}">
              <a16:creationId xmlns=""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3" name="Text Box 87">
          <a:extLst>
            <a:ext uri="{FF2B5EF4-FFF2-40B4-BE49-F238E27FC236}">
              <a16:creationId xmlns=""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4" name="Text Box 93">
          <a:extLst>
            <a:ext uri="{FF2B5EF4-FFF2-40B4-BE49-F238E27FC236}">
              <a16:creationId xmlns=""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5" name="Text Box 85">
          <a:extLst>
            <a:ext uri="{FF2B5EF4-FFF2-40B4-BE49-F238E27FC236}">
              <a16:creationId xmlns=""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6" name="Text Box 87">
          <a:extLst>
            <a:ext uri="{FF2B5EF4-FFF2-40B4-BE49-F238E27FC236}">
              <a16:creationId xmlns=""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7" name="Text Box 93">
          <a:extLst>
            <a:ext uri="{FF2B5EF4-FFF2-40B4-BE49-F238E27FC236}">
              <a16:creationId xmlns=""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8" name="Text Box 85">
          <a:extLst>
            <a:ext uri="{FF2B5EF4-FFF2-40B4-BE49-F238E27FC236}">
              <a16:creationId xmlns=""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49" name="Text Box 87">
          <a:extLst>
            <a:ext uri="{FF2B5EF4-FFF2-40B4-BE49-F238E27FC236}">
              <a16:creationId xmlns=""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0" name="Text Box 93">
          <a:extLst>
            <a:ext uri="{FF2B5EF4-FFF2-40B4-BE49-F238E27FC236}">
              <a16:creationId xmlns=""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1" name="Text Box 85">
          <a:extLst>
            <a:ext uri="{FF2B5EF4-FFF2-40B4-BE49-F238E27FC236}">
              <a16:creationId xmlns=""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2" name="Text Box 87">
          <a:extLst>
            <a:ext uri="{FF2B5EF4-FFF2-40B4-BE49-F238E27FC236}">
              <a16:creationId xmlns=""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3" name="Text Box 93">
          <a:extLst>
            <a:ext uri="{FF2B5EF4-FFF2-40B4-BE49-F238E27FC236}">
              <a16:creationId xmlns=""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4" name="Text Box 85">
          <a:extLst>
            <a:ext uri="{FF2B5EF4-FFF2-40B4-BE49-F238E27FC236}">
              <a16:creationId xmlns=""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5" name="Text Box 87">
          <a:extLst>
            <a:ext uri="{FF2B5EF4-FFF2-40B4-BE49-F238E27FC236}">
              <a16:creationId xmlns=""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6" name="Text Box 93">
          <a:extLst>
            <a:ext uri="{FF2B5EF4-FFF2-40B4-BE49-F238E27FC236}">
              <a16:creationId xmlns=""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7" name="Text Box 85">
          <a:extLst>
            <a:ext uri="{FF2B5EF4-FFF2-40B4-BE49-F238E27FC236}">
              <a16:creationId xmlns=""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8" name="Text Box 87">
          <a:extLst>
            <a:ext uri="{FF2B5EF4-FFF2-40B4-BE49-F238E27FC236}">
              <a16:creationId xmlns=""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59" name="Text Box 93">
          <a:extLst>
            <a:ext uri="{FF2B5EF4-FFF2-40B4-BE49-F238E27FC236}">
              <a16:creationId xmlns=""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60" name="Text Box 85">
          <a:extLst>
            <a:ext uri="{FF2B5EF4-FFF2-40B4-BE49-F238E27FC236}">
              <a16:creationId xmlns=""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61" name="Text Box 87">
          <a:extLst>
            <a:ext uri="{FF2B5EF4-FFF2-40B4-BE49-F238E27FC236}">
              <a16:creationId xmlns=""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62" name="Text Box 93">
          <a:extLst>
            <a:ext uri="{FF2B5EF4-FFF2-40B4-BE49-F238E27FC236}">
              <a16:creationId xmlns=""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63" name="Text Box 85">
          <a:extLst>
            <a:ext uri="{FF2B5EF4-FFF2-40B4-BE49-F238E27FC236}">
              <a16:creationId xmlns=""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64" name="Text Box 87">
          <a:extLst>
            <a:ext uri="{FF2B5EF4-FFF2-40B4-BE49-F238E27FC236}">
              <a16:creationId xmlns=""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66675</xdr:colOff>
      <xdr:row>110</xdr:row>
      <xdr:rowOff>19050</xdr:rowOff>
    </xdr:to>
    <xdr:sp macro="" textlink="">
      <xdr:nvSpPr>
        <xdr:cNvPr id="6365" name="Text Box 93">
          <a:extLst>
            <a:ext uri="{FF2B5EF4-FFF2-40B4-BE49-F238E27FC236}">
              <a16:creationId xmlns=""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66" name="Text Box 18">
          <a:extLst>
            <a:ext uri="{FF2B5EF4-FFF2-40B4-BE49-F238E27FC236}">
              <a16:creationId xmlns=""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67" name="Text Box 19">
          <a:extLst>
            <a:ext uri="{FF2B5EF4-FFF2-40B4-BE49-F238E27FC236}">
              <a16:creationId xmlns=""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6368" name="Text Box 20">
          <a:extLst>
            <a:ext uri="{FF2B5EF4-FFF2-40B4-BE49-F238E27FC236}">
              <a16:creationId xmlns=""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69" name="Text Box 18">
          <a:extLst>
            <a:ext uri="{FF2B5EF4-FFF2-40B4-BE49-F238E27FC236}">
              <a16:creationId xmlns=""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0" name="Text Box 19">
          <a:extLst>
            <a:ext uri="{FF2B5EF4-FFF2-40B4-BE49-F238E27FC236}">
              <a16:creationId xmlns=""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6371" name="Text Box 20">
          <a:extLst>
            <a:ext uri="{FF2B5EF4-FFF2-40B4-BE49-F238E27FC236}">
              <a16:creationId xmlns=""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2" name="Text Box 54">
          <a:extLst>
            <a:ext uri="{FF2B5EF4-FFF2-40B4-BE49-F238E27FC236}">
              <a16:creationId xmlns=""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3" name="Text Box 55">
          <a:extLst>
            <a:ext uri="{FF2B5EF4-FFF2-40B4-BE49-F238E27FC236}">
              <a16:creationId xmlns=""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6374" name="Text Box 56">
          <a:extLst>
            <a:ext uri="{FF2B5EF4-FFF2-40B4-BE49-F238E27FC236}">
              <a16:creationId xmlns=""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5" name="Text Box 18">
          <a:extLst>
            <a:ext uri="{FF2B5EF4-FFF2-40B4-BE49-F238E27FC236}">
              <a16:creationId xmlns=""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6" name="Text Box 19">
          <a:extLst>
            <a:ext uri="{FF2B5EF4-FFF2-40B4-BE49-F238E27FC236}">
              <a16:creationId xmlns=""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6377" name="Text Box 20">
          <a:extLst>
            <a:ext uri="{FF2B5EF4-FFF2-40B4-BE49-F238E27FC236}">
              <a16:creationId xmlns=""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8" name="Text Box 18">
          <a:extLst>
            <a:ext uri="{FF2B5EF4-FFF2-40B4-BE49-F238E27FC236}">
              <a16:creationId xmlns=""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79" name="Text Box 19">
          <a:extLst>
            <a:ext uri="{FF2B5EF4-FFF2-40B4-BE49-F238E27FC236}">
              <a16:creationId xmlns=""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6380" name="Text Box 20">
          <a:extLst>
            <a:ext uri="{FF2B5EF4-FFF2-40B4-BE49-F238E27FC236}">
              <a16:creationId xmlns=""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81" name="Text Box 54">
          <a:extLst>
            <a:ext uri="{FF2B5EF4-FFF2-40B4-BE49-F238E27FC236}">
              <a16:creationId xmlns=""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382" name="Text Box 55">
          <a:extLst>
            <a:ext uri="{FF2B5EF4-FFF2-40B4-BE49-F238E27FC236}">
              <a16:creationId xmlns=""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47625</xdr:rowOff>
    </xdr:to>
    <xdr:sp macro="" textlink="">
      <xdr:nvSpPr>
        <xdr:cNvPr id="6383" name="Text Box 56">
          <a:extLst>
            <a:ext uri="{FF2B5EF4-FFF2-40B4-BE49-F238E27FC236}">
              <a16:creationId xmlns=""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84" name="Text Box 18">
          <a:extLst>
            <a:ext uri="{FF2B5EF4-FFF2-40B4-BE49-F238E27FC236}">
              <a16:creationId xmlns=""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85" name="Text Box 19">
          <a:extLst>
            <a:ext uri="{FF2B5EF4-FFF2-40B4-BE49-F238E27FC236}">
              <a16:creationId xmlns=""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6386" name="Text Box 20">
          <a:extLst>
            <a:ext uri="{FF2B5EF4-FFF2-40B4-BE49-F238E27FC236}">
              <a16:creationId xmlns=""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87" name="Text Box 18">
          <a:extLst>
            <a:ext uri="{FF2B5EF4-FFF2-40B4-BE49-F238E27FC236}">
              <a16:creationId xmlns=""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88" name="Text Box 19">
          <a:extLst>
            <a:ext uri="{FF2B5EF4-FFF2-40B4-BE49-F238E27FC236}">
              <a16:creationId xmlns=""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6389" name="Text Box 20">
          <a:extLst>
            <a:ext uri="{FF2B5EF4-FFF2-40B4-BE49-F238E27FC236}">
              <a16:creationId xmlns=""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0" name="Text Box 54">
          <a:extLst>
            <a:ext uri="{FF2B5EF4-FFF2-40B4-BE49-F238E27FC236}">
              <a16:creationId xmlns=""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1" name="Text Box 55">
          <a:extLst>
            <a:ext uri="{FF2B5EF4-FFF2-40B4-BE49-F238E27FC236}">
              <a16:creationId xmlns=""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6392" name="Text Box 56">
          <a:extLst>
            <a:ext uri="{FF2B5EF4-FFF2-40B4-BE49-F238E27FC236}">
              <a16:creationId xmlns=""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3" name="Text Box 18">
          <a:extLst>
            <a:ext uri="{FF2B5EF4-FFF2-40B4-BE49-F238E27FC236}">
              <a16:creationId xmlns=""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4" name="Text Box 19">
          <a:extLst>
            <a:ext uri="{FF2B5EF4-FFF2-40B4-BE49-F238E27FC236}">
              <a16:creationId xmlns=""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6395" name="Text Box 20">
          <a:extLst>
            <a:ext uri="{FF2B5EF4-FFF2-40B4-BE49-F238E27FC236}">
              <a16:creationId xmlns=""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6" name="Text Box 18">
          <a:extLst>
            <a:ext uri="{FF2B5EF4-FFF2-40B4-BE49-F238E27FC236}">
              <a16:creationId xmlns=""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7" name="Text Box 19">
          <a:extLst>
            <a:ext uri="{FF2B5EF4-FFF2-40B4-BE49-F238E27FC236}">
              <a16:creationId xmlns=""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6398" name="Text Box 20">
          <a:extLst>
            <a:ext uri="{FF2B5EF4-FFF2-40B4-BE49-F238E27FC236}">
              <a16:creationId xmlns=""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399" name="Text Box 54">
          <a:extLst>
            <a:ext uri="{FF2B5EF4-FFF2-40B4-BE49-F238E27FC236}">
              <a16:creationId xmlns=""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28575</xdr:rowOff>
    </xdr:to>
    <xdr:sp macro="" textlink="">
      <xdr:nvSpPr>
        <xdr:cNvPr id="6400" name="Text Box 55">
          <a:extLst>
            <a:ext uri="{FF2B5EF4-FFF2-40B4-BE49-F238E27FC236}">
              <a16:creationId xmlns=""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28575</xdr:rowOff>
    </xdr:to>
    <xdr:sp macro="" textlink="">
      <xdr:nvSpPr>
        <xdr:cNvPr id="6401" name="Text Box 56">
          <a:extLst>
            <a:ext uri="{FF2B5EF4-FFF2-40B4-BE49-F238E27FC236}">
              <a16:creationId xmlns=""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2" name="Text Box 1">
          <a:extLst>
            <a:ext uri="{FF2B5EF4-FFF2-40B4-BE49-F238E27FC236}">
              <a16:creationId xmlns=""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3" name="Text Box 2">
          <a:extLst>
            <a:ext uri="{FF2B5EF4-FFF2-40B4-BE49-F238E27FC236}">
              <a16:creationId xmlns=""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4" name="Text Box 3">
          <a:extLst>
            <a:ext uri="{FF2B5EF4-FFF2-40B4-BE49-F238E27FC236}">
              <a16:creationId xmlns=""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5" name="Text Box 4">
          <a:extLst>
            <a:ext uri="{FF2B5EF4-FFF2-40B4-BE49-F238E27FC236}">
              <a16:creationId xmlns=""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6" name="Text Box 5">
          <a:extLst>
            <a:ext uri="{FF2B5EF4-FFF2-40B4-BE49-F238E27FC236}">
              <a16:creationId xmlns=""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7" name="Text Box 6">
          <a:extLst>
            <a:ext uri="{FF2B5EF4-FFF2-40B4-BE49-F238E27FC236}">
              <a16:creationId xmlns=""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8" name="Text Box 1">
          <a:extLst>
            <a:ext uri="{FF2B5EF4-FFF2-40B4-BE49-F238E27FC236}">
              <a16:creationId xmlns=""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09" name="Text Box 2">
          <a:extLst>
            <a:ext uri="{FF2B5EF4-FFF2-40B4-BE49-F238E27FC236}">
              <a16:creationId xmlns=""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0" name="Text Box 3">
          <a:extLst>
            <a:ext uri="{FF2B5EF4-FFF2-40B4-BE49-F238E27FC236}">
              <a16:creationId xmlns=""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1" name="Text Box 4">
          <a:extLst>
            <a:ext uri="{FF2B5EF4-FFF2-40B4-BE49-F238E27FC236}">
              <a16:creationId xmlns=""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2" name="Text Box 5">
          <a:extLst>
            <a:ext uri="{FF2B5EF4-FFF2-40B4-BE49-F238E27FC236}">
              <a16:creationId xmlns=""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3" name="Text Box 6">
          <a:extLst>
            <a:ext uri="{FF2B5EF4-FFF2-40B4-BE49-F238E27FC236}">
              <a16:creationId xmlns=""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4" name="Text Box 1">
          <a:extLst>
            <a:ext uri="{FF2B5EF4-FFF2-40B4-BE49-F238E27FC236}">
              <a16:creationId xmlns=""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5" name="Text Box 2">
          <a:extLst>
            <a:ext uri="{FF2B5EF4-FFF2-40B4-BE49-F238E27FC236}">
              <a16:creationId xmlns=""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6" name="Text Box 3">
          <a:extLst>
            <a:ext uri="{FF2B5EF4-FFF2-40B4-BE49-F238E27FC236}">
              <a16:creationId xmlns=""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7" name="Text Box 4">
          <a:extLst>
            <a:ext uri="{FF2B5EF4-FFF2-40B4-BE49-F238E27FC236}">
              <a16:creationId xmlns=""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8" name="Text Box 5">
          <a:extLst>
            <a:ext uri="{FF2B5EF4-FFF2-40B4-BE49-F238E27FC236}">
              <a16:creationId xmlns=""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19" name="Text Box 6">
          <a:extLst>
            <a:ext uri="{FF2B5EF4-FFF2-40B4-BE49-F238E27FC236}">
              <a16:creationId xmlns=""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20" name="Text Box 1">
          <a:extLst>
            <a:ext uri="{FF2B5EF4-FFF2-40B4-BE49-F238E27FC236}">
              <a16:creationId xmlns=""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21" name="Text Box 2">
          <a:extLst>
            <a:ext uri="{FF2B5EF4-FFF2-40B4-BE49-F238E27FC236}">
              <a16:creationId xmlns=""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22" name="Text Box 3">
          <a:extLst>
            <a:ext uri="{FF2B5EF4-FFF2-40B4-BE49-F238E27FC236}">
              <a16:creationId xmlns=""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23" name="Text Box 4">
          <a:extLst>
            <a:ext uri="{FF2B5EF4-FFF2-40B4-BE49-F238E27FC236}">
              <a16:creationId xmlns=""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24" name="Text Box 5">
          <a:extLst>
            <a:ext uri="{FF2B5EF4-FFF2-40B4-BE49-F238E27FC236}">
              <a16:creationId xmlns=""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47625</xdr:rowOff>
    </xdr:to>
    <xdr:sp macro="" textlink="">
      <xdr:nvSpPr>
        <xdr:cNvPr id="6425" name="Text Box 6">
          <a:extLst>
            <a:ext uri="{FF2B5EF4-FFF2-40B4-BE49-F238E27FC236}">
              <a16:creationId xmlns=""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26" name="Text Box 8">
          <a:extLst>
            <a:ext uri="{FF2B5EF4-FFF2-40B4-BE49-F238E27FC236}">
              <a16:creationId xmlns=""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27" name="Text Box 9">
          <a:extLst>
            <a:ext uri="{FF2B5EF4-FFF2-40B4-BE49-F238E27FC236}">
              <a16:creationId xmlns=""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28" name="Text Box 11">
          <a:extLst>
            <a:ext uri="{FF2B5EF4-FFF2-40B4-BE49-F238E27FC236}">
              <a16:creationId xmlns=""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29" name="Text Box 8">
          <a:extLst>
            <a:ext uri="{FF2B5EF4-FFF2-40B4-BE49-F238E27FC236}">
              <a16:creationId xmlns=""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0" name="Text Box 9">
          <a:extLst>
            <a:ext uri="{FF2B5EF4-FFF2-40B4-BE49-F238E27FC236}">
              <a16:creationId xmlns=""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31" name="Text Box 11">
          <a:extLst>
            <a:ext uri="{FF2B5EF4-FFF2-40B4-BE49-F238E27FC236}">
              <a16:creationId xmlns=""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2" name="Text Box 8">
          <a:extLst>
            <a:ext uri="{FF2B5EF4-FFF2-40B4-BE49-F238E27FC236}">
              <a16:creationId xmlns=""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3" name="Text Box 9">
          <a:extLst>
            <a:ext uri="{FF2B5EF4-FFF2-40B4-BE49-F238E27FC236}">
              <a16:creationId xmlns=""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34" name="Text Box 11">
          <a:extLst>
            <a:ext uri="{FF2B5EF4-FFF2-40B4-BE49-F238E27FC236}">
              <a16:creationId xmlns=""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5" name="Text Box 8">
          <a:extLst>
            <a:ext uri="{FF2B5EF4-FFF2-40B4-BE49-F238E27FC236}">
              <a16:creationId xmlns=""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6" name="Text Box 9">
          <a:extLst>
            <a:ext uri="{FF2B5EF4-FFF2-40B4-BE49-F238E27FC236}">
              <a16:creationId xmlns=""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37" name="Text Box 11">
          <a:extLst>
            <a:ext uri="{FF2B5EF4-FFF2-40B4-BE49-F238E27FC236}">
              <a16:creationId xmlns=""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8" name="Text Box 8">
          <a:extLst>
            <a:ext uri="{FF2B5EF4-FFF2-40B4-BE49-F238E27FC236}">
              <a16:creationId xmlns=""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39" name="Text Box 9">
          <a:extLst>
            <a:ext uri="{FF2B5EF4-FFF2-40B4-BE49-F238E27FC236}">
              <a16:creationId xmlns=""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40" name="Text Box 11">
          <a:extLst>
            <a:ext uri="{FF2B5EF4-FFF2-40B4-BE49-F238E27FC236}">
              <a16:creationId xmlns=""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41" name="Text Box 8">
          <a:extLst>
            <a:ext uri="{FF2B5EF4-FFF2-40B4-BE49-F238E27FC236}">
              <a16:creationId xmlns=""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42" name="Text Box 9">
          <a:extLst>
            <a:ext uri="{FF2B5EF4-FFF2-40B4-BE49-F238E27FC236}">
              <a16:creationId xmlns=""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43" name="Text Box 11">
          <a:extLst>
            <a:ext uri="{FF2B5EF4-FFF2-40B4-BE49-F238E27FC236}">
              <a16:creationId xmlns=""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44" name="Text Box 8">
          <a:extLst>
            <a:ext uri="{FF2B5EF4-FFF2-40B4-BE49-F238E27FC236}">
              <a16:creationId xmlns=""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45" name="Text Box 9">
          <a:extLst>
            <a:ext uri="{FF2B5EF4-FFF2-40B4-BE49-F238E27FC236}">
              <a16:creationId xmlns=""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46" name="Text Box 11">
          <a:extLst>
            <a:ext uri="{FF2B5EF4-FFF2-40B4-BE49-F238E27FC236}">
              <a16:creationId xmlns=""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47" name="Text Box 8">
          <a:extLst>
            <a:ext uri="{FF2B5EF4-FFF2-40B4-BE49-F238E27FC236}">
              <a16:creationId xmlns=""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48" name="Text Box 9">
          <a:extLst>
            <a:ext uri="{FF2B5EF4-FFF2-40B4-BE49-F238E27FC236}">
              <a16:creationId xmlns=""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49" name="Text Box 11">
          <a:extLst>
            <a:ext uri="{FF2B5EF4-FFF2-40B4-BE49-F238E27FC236}">
              <a16:creationId xmlns=""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0" name="Text Box 8">
          <a:extLst>
            <a:ext uri="{FF2B5EF4-FFF2-40B4-BE49-F238E27FC236}">
              <a16:creationId xmlns=""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1" name="Text Box 9">
          <a:extLst>
            <a:ext uri="{FF2B5EF4-FFF2-40B4-BE49-F238E27FC236}">
              <a16:creationId xmlns=""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52" name="Text Box 11">
          <a:extLst>
            <a:ext uri="{FF2B5EF4-FFF2-40B4-BE49-F238E27FC236}">
              <a16:creationId xmlns=""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3" name="Text Box 8">
          <a:extLst>
            <a:ext uri="{FF2B5EF4-FFF2-40B4-BE49-F238E27FC236}">
              <a16:creationId xmlns=""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4" name="Text Box 9">
          <a:extLst>
            <a:ext uri="{FF2B5EF4-FFF2-40B4-BE49-F238E27FC236}">
              <a16:creationId xmlns=""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55" name="Text Box 11">
          <a:extLst>
            <a:ext uri="{FF2B5EF4-FFF2-40B4-BE49-F238E27FC236}">
              <a16:creationId xmlns=""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6" name="Text Box 8">
          <a:extLst>
            <a:ext uri="{FF2B5EF4-FFF2-40B4-BE49-F238E27FC236}">
              <a16:creationId xmlns=""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7" name="Text Box 9">
          <a:extLst>
            <a:ext uri="{FF2B5EF4-FFF2-40B4-BE49-F238E27FC236}">
              <a16:creationId xmlns=""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58" name="Text Box 11">
          <a:extLst>
            <a:ext uri="{FF2B5EF4-FFF2-40B4-BE49-F238E27FC236}">
              <a16:creationId xmlns=""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59" name="Text Box 8">
          <a:extLst>
            <a:ext uri="{FF2B5EF4-FFF2-40B4-BE49-F238E27FC236}">
              <a16:creationId xmlns=""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0" name="Text Box 9">
          <a:extLst>
            <a:ext uri="{FF2B5EF4-FFF2-40B4-BE49-F238E27FC236}">
              <a16:creationId xmlns=""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61" name="Text Box 11">
          <a:extLst>
            <a:ext uri="{FF2B5EF4-FFF2-40B4-BE49-F238E27FC236}">
              <a16:creationId xmlns=""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2" name="Text Box 8">
          <a:extLst>
            <a:ext uri="{FF2B5EF4-FFF2-40B4-BE49-F238E27FC236}">
              <a16:creationId xmlns=""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3" name="Text Box 9">
          <a:extLst>
            <a:ext uri="{FF2B5EF4-FFF2-40B4-BE49-F238E27FC236}">
              <a16:creationId xmlns=""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64" name="Text Box 11">
          <a:extLst>
            <a:ext uri="{FF2B5EF4-FFF2-40B4-BE49-F238E27FC236}">
              <a16:creationId xmlns=""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5" name="Text Box 8">
          <a:extLst>
            <a:ext uri="{FF2B5EF4-FFF2-40B4-BE49-F238E27FC236}">
              <a16:creationId xmlns=""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6" name="Text Box 9">
          <a:extLst>
            <a:ext uri="{FF2B5EF4-FFF2-40B4-BE49-F238E27FC236}">
              <a16:creationId xmlns=""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67" name="Text Box 11">
          <a:extLst>
            <a:ext uri="{FF2B5EF4-FFF2-40B4-BE49-F238E27FC236}">
              <a16:creationId xmlns=""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8" name="Text Box 8">
          <a:extLst>
            <a:ext uri="{FF2B5EF4-FFF2-40B4-BE49-F238E27FC236}">
              <a16:creationId xmlns=""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69" name="Text Box 9">
          <a:extLst>
            <a:ext uri="{FF2B5EF4-FFF2-40B4-BE49-F238E27FC236}">
              <a16:creationId xmlns=""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70" name="Text Box 11">
          <a:extLst>
            <a:ext uri="{FF2B5EF4-FFF2-40B4-BE49-F238E27FC236}">
              <a16:creationId xmlns=""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71" name="Text Box 8">
          <a:extLst>
            <a:ext uri="{FF2B5EF4-FFF2-40B4-BE49-F238E27FC236}">
              <a16:creationId xmlns=""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72" name="Text Box 9">
          <a:extLst>
            <a:ext uri="{FF2B5EF4-FFF2-40B4-BE49-F238E27FC236}">
              <a16:creationId xmlns=""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73" name="Text Box 11">
          <a:extLst>
            <a:ext uri="{FF2B5EF4-FFF2-40B4-BE49-F238E27FC236}">
              <a16:creationId xmlns=""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74" name="Text Box 8">
          <a:extLst>
            <a:ext uri="{FF2B5EF4-FFF2-40B4-BE49-F238E27FC236}">
              <a16:creationId xmlns=""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75" name="Text Box 9">
          <a:extLst>
            <a:ext uri="{FF2B5EF4-FFF2-40B4-BE49-F238E27FC236}">
              <a16:creationId xmlns=""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76" name="Text Box 11">
          <a:extLst>
            <a:ext uri="{FF2B5EF4-FFF2-40B4-BE49-F238E27FC236}">
              <a16:creationId xmlns=""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77" name="Text Box 8">
          <a:extLst>
            <a:ext uri="{FF2B5EF4-FFF2-40B4-BE49-F238E27FC236}">
              <a16:creationId xmlns=""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78" name="Text Box 9">
          <a:extLst>
            <a:ext uri="{FF2B5EF4-FFF2-40B4-BE49-F238E27FC236}">
              <a16:creationId xmlns=""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79" name="Text Box 11">
          <a:extLst>
            <a:ext uri="{FF2B5EF4-FFF2-40B4-BE49-F238E27FC236}">
              <a16:creationId xmlns=""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0" name="Text Box 8">
          <a:extLst>
            <a:ext uri="{FF2B5EF4-FFF2-40B4-BE49-F238E27FC236}">
              <a16:creationId xmlns=""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1" name="Text Box 9">
          <a:extLst>
            <a:ext uri="{FF2B5EF4-FFF2-40B4-BE49-F238E27FC236}">
              <a16:creationId xmlns=""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82" name="Text Box 11">
          <a:extLst>
            <a:ext uri="{FF2B5EF4-FFF2-40B4-BE49-F238E27FC236}">
              <a16:creationId xmlns=""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3" name="Text Box 8">
          <a:extLst>
            <a:ext uri="{FF2B5EF4-FFF2-40B4-BE49-F238E27FC236}">
              <a16:creationId xmlns=""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4" name="Text Box 9">
          <a:extLst>
            <a:ext uri="{FF2B5EF4-FFF2-40B4-BE49-F238E27FC236}">
              <a16:creationId xmlns=""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85" name="Text Box 11">
          <a:extLst>
            <a:ext uri="{FF2B5EF4-FFF2-40B4-BE49-F238E27FC236}">
              <a16:creationId xmlns=""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6" name="Text Box 8">
          <a:extLst>
            <a:ext uri="{FF2B5EF4-FFF2-40B4-BE49-F238E27FC236}">
              <a16:creationId xmlns=""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7" name="Text Box 9">
          <a:extLst>
            <a:ext uri="{FF2B5EF4-FFF2-40B4-BE49-F238E27FC236}">
              <a16:creationId xmlns=""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88" name="Text Box 11">
          <a:extLst>
            <a:ext uri="{FF2B5EF4-FFF2-40B4-BE49-F238E27FC236}">
              <a16:creationId xmlns=""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89" name="Text Box 8">
          <a:extLst>
            <a:ext uri="{FF2B5EF4-FFF2-40B4-BE49-F238E27FC236}">
              <a16:creationId xmlns=""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0" name="Text Box 9">
          <a:extLst>
            <a:ext uri="{FF2B5EF4-FFF2-40B4-BE49-F238E27FC236}">
              <a16:creationId xmlns=""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91" name="Text Box 11">
          <a:extLst>
            <a:ext uri="{FF2B5EF4-FFF2-40B4-BE49-F238E27FC236}">
              <a16:creationId xmlns=""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2" name="Text Box 8">
          <a:extLst>
            <a:ext uri="{FF2B5EF4-FFF2-40B4-BE49-F238E27FC236}">
              <a16:creationId xmlns=""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3" name="Text Box 9">
          <a:extLst>
            <a:ext uri="{FF2B5EF4-FFF2-40B4-BE49-F238E27FC236}">
              <a16:creationId xmlns=""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94" name="Text Box 11">
          <a:extLst>
            <a:ext uri="{FF2B5EF4-FFF2-40B4-BE49-F238E27FC236}">
              <a16:creationId xmlns=""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5" name="Text Box 8">
          <a:extLst>
            <a:ext uri="{FF2B5EF4-FFF2-40B4-BE49-F238E27FC236}">
              <a16:creationId xmlns=""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6" name="Text Box 9">
          <a:extLst>
            <a:ext uri="{FF2B5EF4-FFF2-40B4-BE49-F238E27FC236}">
              <a16:creationId xmlns=""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497" name="Text Box 11">
          <a:extLst>
            <a:ext uri="{FF2B5EF4-FFF2-40B4-BE49-F238E27FC236}">
              <a16:creationId xmlns=""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8" name="Text Box 8">
          <a:extLst>
            <a:ext uri="{FF2B5EF4-FFF2-40B4-BE49-F238E27FC236}">
              <a16:creationId xmlns=""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499" name="Text Box 9">
          <a:extLst>
            <a:ext uri="{FF2B5EF4-FFF2-40B4-BE49-F238E27FC236}">
              <a16:creationId xmlns=""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00" name="Text Box 11">
          <a:extLst>
            <a:ext uri="{FF2B5EF4-FFF2-40B4-BE49-F238E27FC236}">
              <a16:creationId xmlns=""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01" name="Text Box 8">
          <a:extLst>
            <a:ext uri="{FF2B5EF4-FFF2-40B4-BE49-F238E27FC236}">
              <a16:creationId xmlns=""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02" name="Text Box 9">
          <a:extLst>
            <a:ext uri="{FF2B5EF4-FFF2-40B4-BE49-F238E27FC236}">
              <a16:creationId xmlns=""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03" name="Text Box 11">
          <a:extLst>
            <a:ext uri="{FF2B5EF4-FFF2-40B4-BE49-F238E27FC236}">
              <a16:creationId xmlns=""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04" name="Text Box 8">
          <a:extLst>
            <a:ext uri="{FF2B5EF4-FFF2-40B4-BE49-F238E27FC236}">
              <a16:creationId xmlns=""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05" name="Text Box 9">
          <a:extLst>
            <a:ext uri="{FF2B5EF4-FFF2-40B4-BE49-F238E27FC236}">
              <a16:creationId xmlns=""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06" name="Text Box 11">
          <a:extLst>
            <a:ext uri="{FF2B5EF4-FFF2-40B4-BE49-F238E27FC236}">
              <a16:creationId xmlns=""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07" name="Text Box 8">
          <a:extLst>
            <a:ext uri="{FF2B5EF4-FFF2-40B4-BE49-F238E27FC236}">
              <a16:creationId xmlns=""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08" name="Text Box 9">
          <a:extLst>
            <a:ext uri="{FF2B5EF4-FFF2-40B4-BE49-F238E27FC236}">
              <a16:creationId xmlns=""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09" name="Text Box 11">
          <a:extLst>
            <a:ext uri="{FF2B5EF4-FFF2-40B4-BE49-F238E27FC236}">
              <a16:creationId xmlns=""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0" name="Text Box 8">
          <a:extLst>
            <a:ext uri="{FF2B5EF4-FFF2-40B4-BE49-F238E27FC236}">
              <a16:creationId xmlns=""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1" name="Text Box 9">
          <a:extLst>
            <a:ext uri="{FF2B5EF4-FFF2-40B4-BE49-F238E27FC236}">
              <a16:creationId xmlns=""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12" name="Text Box 11">
          <a:extLst>
            <a:ext uri="{FF2B5EF4-FFF2-40B4-BE49-F238E27FC236}">
              <a16:creationId xmlns=""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3" name="Text Box 8">
          <a:extLst>
            <a:ext uri="{FF2B5EF4-FFF2-40B4-BE49-F238E27FC236}">
              <a16:creationId xmlns=""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4" name="Text Box 9">
          <a:extLst>
            <a:ext uri="{FF2B5EF4-FFF2-40B4-BE49-F238E27FC236}">
              <a16:creationId xmlns=""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15" name="Text Box 11">
          <a:extLst>
            <a:ext uri="{FF2B5EF4-FFF2-40B4-BE49-F238E27FC236}">
              <a16:creationId xmlns=""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6" name="Text Box 8">
          <a:extLst>
            <a:ext uri="{FF2B5EF4-FFF2-40B4-BE49-F238E27FC236}">
              <a16:creationId xmlns=""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7" name="Text Box 9">
          <a:extLst>
            <a:ext uri="{FF2B5EF4-FFF2-40B4-BE49-F238E27FC236}">
              <a16:creationId xmlns=""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18" name="Text Box 11">
          <a:extLst>
            <a:ext uri="{FF2B5EF4-FFF2-40B4-BE49-F238E27FC236}">
              <a16:creationId xmlns=""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19" name="Text Box 8">
          <a:extLst>
            <a:ext uri="{FF2B5EF4-FFF2-40B4-BE49-F238E27FC236}">
              <a16:creationId xmlns=""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0" name="Text Box 9">
          <a:extLst>
            <a:ext uri="{FF2B5EF4-FFF2-40B4-BE49-F238E27FC236}">
              <a16:creationId xmlns=""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21" name="Text Box 11">
          <a:extLst>
            <a:ext uri="{FF2B5EF4-FFF2-40B4-BE49-F238E27FC236}">
              <a16:creationId xmlns=""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2" name="Text Box 8">
          <a:extLst>
            <a:ext uri="{FF2B5EF4-FFF2-40B4-BE49-F238E27FC236}">
              <a16:creationId xmlns=""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3" name="Text Box 9">
          <a:extLst>
            <a:ext uri="{FF2B5EF4-FFF2-40B4-BE49-F238E27FC236}">
              <a16:creationId xmlns=""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24" name="Text Box 11">
          <a:extLst>
            <a:ext uri="{FF2B5EF4-FFF2-40B4-BE49-F238E27FC236}">
              <a16:creationId xmlns=""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5" name="Text Box 8">
          <a:extLst>
            <a:ext uri="{FF2B5EF4-FFF2-40B4-BE49-F238E27FC236}">
              <a16:creationId xmlns=""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6" name="Text Box 9">
          <a:extLst>
            <a:ext uri="{FF2B5EF4-FFF2-40B4-BE49-F238E27FC236}">
              <a16:creationId xmlns=""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27" name="Text Box 11">
          <a:extLst>
            <a:ext uri="{FF2B5EF4-FFF2-40B4-BE49-F238E27FC236}">
              <a16:creationId xmlns=""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8" name="Text Box 8">
          <a:extLst>
            <a:ext uri="{FF2B5EF4-FFF2-40B4-BE49-F238E27FC236}">
              <a16:creationId xmlns=""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29" name="Text Box 9">
          <a:extLst>
            <a:ext uri="{FF2B5EF4-FFF2-40B4-BE49-F238E27FC236}">
              <a16:creationId xmlns=""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30" name="Text Box 11">
          <a:extLst>
            <a:ext uri="{FF2B5EF4-FFF2-40B4-BE49-F238E27FC236}">
              <a16:creationId xmlns=""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31" name="Text Box 8">
          <a:extLst>
            <a:ext uri="{FF2B5EF4-FFF2-40B4-BE49-F238E27FC236}">
              <a16:creationId xmlns=""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32" name="Text Box 9">
          <a:extLst>
            <a:ext uri="{FF2B5EF4-FFF2-40B4-BE49-F238E27FC236}">
              <a16:creationId xmlns=""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33" name="Text Box 11">
          <a:extLst>
            <a:ext uri="{FF2B5EF4-FFF2-40B4-BE49-F238E27FC236}">
              <a16:creationId xmlns=""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34" name="Text Box 8">
          <a:extLst>
            <a:ext uri="{FF2B5EF4-FFF2-40B4-BE49-F238E27FC236}">
              <a16:creationId xmlns=""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35" name="Text Box 9">
          <a:extLst>
            <a:ext uri="{FF2B5EF4-FFF2-40B4-BE49-F238E27FC236}">
              <a16:creationId xmlns=""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36" name="Text Box 11">
          <a:extLst>
            <a:ext uri="{FF2B5EF4-FFF2-40B4-BE49-F238E27FC236}">
              <a16:creationId xmlns=""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37" name="Text Box 8">
          <a:extLst>
            <a:ext uri="{FF2B5EF4-FFF2-40B4-BE49-F238E27FC236}">
              <a16:creationId xmlns=""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38" name="Text Box 9">
          <a:extLst>
            <a:ext uri="{FF2B5EF4-FFF2-40B4-BE49-F238E27FC236}">
              <a16:creationId xmlns=""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39" name="Text Box 11">
          <a:extLst>
            <a:ext uri="{FF2B5EF4-FFF2-40B4-BE49-F238E27FC236}">
              <a16:creationId xmlns=""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0" name="Text Box 8">
          <a:extLst>
            <a:ext uri="{FF2B5EF4-FFF2-40B4-BE49-F238E27FC236}">
              <a16:creationId xmlns=""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1" name="Text Box 9">
          <a:extLst>
            <a:ext uri="{FF2B5EF4-FFF2-40B4-BE49-F238E27FC236}">
              <a16:creationId xmlns=""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42" name="Text Box 11">
          <a:extLst>
            <a:ext uri="{FF2B5EF4-FFF2-40B4-BE49-F238E27FC236}">
              <a16:creationId xmlns=""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3" name="Text Box 8">
          <a:extLst>
            <a:ext uri="{FF2B5EF4-FFF2-40B4-BE49-F238E27FC236}">
              <a16:creationId xmlns=""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4" name="Text Box 9">
          <a:extLst>
            <a:ext uri="{FF2B5EF4-FFF2-40B4-BE49-F238E27FC236}">
              <a16:creationId xmlns=""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45" name="Text Box 11">
          <a:extLst>
            <a:ext uri="{FF2B5EF4-FFF2-40B4-BE49-F238E27FC236}">
              <a16:creationId xmlns=""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6" name="Text Box 8">
          <a:extLst>
            <a:ext uri="{FF2B5EF4-FFF2-40B4-BE49-F238E27FC236}">
              <a16:creationId xmlns=""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7" name="Text Box 9">
          <a:extLst>
            <a:ext uri="{FF2B5EF4-FFF2-40B4-BE49-F238E27FC236}">
              <a16:creationId xmlns=""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48" name="Text Box 11">
          <a:extLst>
            <a:ext uri="{FF2B5EF4-FFF2-40B4-BE49-F238E27FC236}">
              <a16:creationId xmlns=""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49" name="Text Box 8">
          <a:extLst>
            <a:ext uri="{FF2B5EF4-FFF2-40B4-BE49-F238E27FC236}">
              <a16:creationId xmlns=""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0" name="Text Box 9">
          <a:extLst>
            <a:ext uri="{FF2B5EF4-FFF2-40B4-BE49-F238E27FC236}">
              <a16:creationId xmlns=""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51" name="Text Box 11">
          <a:extLst>
            <a:ext uri="{FF2B5EF4-FFF2-40B4-BE49-F238E27FC236}">
              <a16:creationId xmlns=""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2" name="Text Box 8">
          <a:extLst>
            <a:ext uri="{FF2B5EF4-FFF2-40B4-BE49-F238E27FC236}">
              <a16:creationId xmlns=""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3" name="Text Box 9">
          <a:extLst>
            <a:ext uri="{FF2B5EF4-FFF2-40B4-BE49-F238E27FC236}">
              <a16:creationId xmlns=""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54" name="Text Box 11">
          <a:extLst>
            <a:ext uri="{FF2B5EF4-FFF2-40B4-BE49-F238E27FC236}">
              <a16:creationId xmlns=""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5" name="Text Box 8">
          <a:extLst>
            <a:ext uri="{FF2B5EF4-FFF2-40B4-BE49-F238E27FC236}">
              <a16:creationId xmlns=""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6" name="Text Box 9">
          <a:extLst>
            <a:ext uri="{FF2B5EF4-FFF2-40B4-BE49-F238E27FC236}">
              <a16:creationId xmlns=""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57" name="Text Box 11">
          <a:extLst>
            <a:ext uri="{FF2B5EF4-FFF2-40B4-BE49-F238E27FC236}">
              <a16:creationId xmlns=""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8" name="Text Box 8">
          <a:extLst>
            <a:ext uri="{FF2B5EF4-FFF2-40B4-BE49-F238E27FC236}">
              <a16:creationId xmlns=""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59" name="Text Box 9">
          <a:extLst>
            <a:ext uri="{FF2B5EF4-FFF2-40B4-BE49-F238E27FC236}">
              <a16:creationId xmlns=""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60" name="Text Box 11">
          <a:extLst>
            <a:ext uri="{FF2B5EF4-FFF2-40B4-BE49-F238E27FC236}">
              <a16:creationId xmlns=""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61" name="Text Box 8">
          <a:extLst>
            <a:ext uri="{FF2B5EF4-FFF2-40B4-BE49-F238E27FC236}">
              <a16:creationId xmlns=""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62" name="Text Box 9">
          <a:extLst>
            <a:ext uri="{FF2B5EF4-FFF2-40B4-BE49-F238E27FC236}">
              <a16:creationId xmlns=""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63" name="Text Box 11">
          <a:extLst>
            <a:ext uri="{FF2B5EF4-FFF2-40B4-BE49-F238E27FC236}">
              <a16:creationId xmlns=""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64" name="Text Box 8">
          <a:extLst>
            <a:ext uri="{FF2B5EF4-FFF2-40B4-BE49-F238E27FC236}">
              <a16:creationId xmlns=""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65" name="Text Box 9">
          <a:extLst>
            <a:ext uri="{FF2B5EF4-FFF2-40B4-BE49-F238E27FC236}">
              <a16:creationId xmlns=""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66" name="Text Box 11">
          <a:extLst>
            <a:ext uri="{FF2B5EF4-FFF2-40B4-BE49-F238E27FC236}">
              <a16:creationId xmlns=""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67" name="Text Box 8">
          <a:extLst>
            <a:ext uri="{FF2B5EF4-FFF2-40B4-BE49-F238E27FC236}">
              <a16:creationId xmlns=""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68" name="Text Box 9">
          <a:extLst>
            <a:ext uri="{FF2B5EF4-FFF2-40B4-BE49-F238E27FC236}">
              <a16:creationId xmlns=""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69" name="Text Box 11">
          <a:extLst>
            <a:ext uri="{FF2B5EF4-FFF2-40B4-BE49-F238E27FC236}">
              <a16:creationId xmlns=""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0" name="Text Box 8">
          <a:extLst>
            <a:ext uri="{FF2B5EF4-FFF2-40B4-BE49-F238E27FC236}">
              <a16:creationId xmlns=""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1" name="Text Box 9">
          <a:extLst>
            <a:ext uri="{FF2B5EF4-FFF2-40B4-BE49-F238E27FC236}">
              <a16:creationId xmlns=""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72" name="Text Box 11">
          <a:extLst>
            <a:ext uri="{FF2B5EF4-FFF2-40B4-BE49-F238E27FC236}">
              <a16:creationId xmlns=""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3" name="Text Box 8">
          <a:extLst>
            <a:ext uri="{FF2B5EF4-FFF2-40B4-BE49-F238E27FC236}">
              <a16:creationId xmlns=""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4" name="Text Box 9">
          <a:extLst>
            <a:ext uri="{FF2B5EF4-FFF2-40B4-BE49-F238E27FC236}">
              <a16:creationId xmlns=""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75" name="Text Box 11">
          <a:extLst>
            <a:ext uri="{FF2B5EF4-FFF2-40B4-BE49-F238E27FC236}">
              <a16:creationId xmlns=""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6" name="Text Box 8">
          <a:extLst>
            <a:ext uri="{FF2B5EF4-FFF2-40B4-BE49-F238E27FC236}">
              <a16:creationId xmlns=""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7" name="Text Box 9">
          <a:extLst>
            <a:ext uri="{FF2B5EF4-FFF2-40B4-BE49-F238E27FC236}">
              <a16:creationId xmlns=""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78" name="Text Box 11">
          <a:extLst>
            <a:ext uri="{FF2B5EF4-FFF2-40B4-BE49-F238E27FC236}">
              <a16:creationId xmlns=""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79" name="Text Box 8">
          <a:extLst>
            <a:ext uri="{FF2B5EF4-FFF2-40B4-BE49-F238E27FC236}">
              <a16:creationId xmlns=""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0" name="Text Box 9">
          <a:extLst>
            <a:ext uri="{FF2B5EF4-FFF2-40B4-BE49-F238E27FC236}">
              <a16:creationId xmlns=""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81" name="Text Box 11">
          <a:extLst>
            <a:ext uri="{FF2B5EF4-FFF2-40B4-BE49-F238E27FC236}">
              <a16:creationId xmlns=""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2" name="Text Box 8">
          <a:extLst>
            <a:ext uri="{FF2B5EF4-FFF2-40B4-BE49-F238E27FC236}">
              <a16:creationId xmlns=""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3" name="Text Box 9">
          <a:extLst>
            <a:ext uri="{FF2B5EF4-FFF2-40B4-BE49-F238E27FC236}">
              <a16:creationId xmlns=""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84" name="Text Box 11">
          <a:extLst>
            <a:ext uri="{FF2B5EF4-FFF2-40B4-BE49-F238E27FC236}">
              <a16:creationId xmlns=""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5" name="Text Box 8">
          <a:extLst>
            <a:ext uri="{FF2B5EF4-FFF2-40B4-BE49-F238E27FC236}">
              <a16:creationId xmlns=""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6" name="Text Box 9">
          <a:extLst>
            <a:ext uri="{FF2B5EF4-FFF2-40B4-BE49-F238E27FC236}">
              <a16:creationId xmlns=""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87" name="Text Box 11">
          <a:extLst>
            <a:ext uri="{FF2B5EF4-FFF2-40B4-BE49-F238E27FC236}">
              <a16:creationId xmlns=""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8" name="Text Box 8">
          <a:extLst>
            <a:ext uri="{FF2B5EF4-FFF2-40B4-BE49-F238E27FC236}">
              <a16:creationId xmlns=""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89" name="Text Box 9">
          <a:extLst>
            <a:ext uri="{FF2B5EF4-FFF2-40B4-BE49-F238E27FC236}">
              <a16:creationId xmlns=""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90" name="Text Box 11">
          <a:extLst>
            <a:ext uri="{FF2B5EF4-FFF2-40B4-BE49-F238E27FC236}">
              <a16:creationId xmlns=""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91" name="Text Box 8">
          <a:extLst>
            <a:ext uri="{FF2B5EF4-FFF2-40B4-BE49-F238E27FC236}">
              <a16:creationId xmlns=""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92" name="Text Box 9">
          <a:extLst>
            <a:ext uri="{FF2B5EF4-FFF2-40B4-BE49-F238E27FC236}">
              <a16:creationId xmlns=""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93" name="Text Box 11">
          <a:extLst>
            <a:ext uri="{FF2B5EF4-FFF2-40B4-BE49-F238E27FC236}">
              <a16:creationId xmlns=""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94" name="Text Box 8">
          <a:extLst>
            <a:ext uri="{FF2B5EF4-FFF2-40B4-BE49-F238E27FC236}">
              <a16:creationId xmlns=""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95" name="Text Box 9">
          <a:extLst>
            <a:ext uri="{FF2B5EF4-FFF2-40B4-BE49-F238E27FC236}">
              <a16:creationId xmlns=""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96" name="Text Box 11">
          <a:extLst>
            <a:ext uri="{FF2B5EF4-FFF2-40B4-BE49-F238E27FC236}">
              <a16:creationId xmlns=""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97" name="Text Box 8">
          <a:extLst>
            <a:ext uri="{FF2B5EF4-FFF2-40B4-BE49-F238E27FC236}">
              <a16:creationId xmlns=""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598" name="Text Box 9">
          <a:extLst>
            <a:ext uri="{FF2B5EF4-FFF2-40B4-BE49-F238E27FC236}">
              <a16:creationId xmlns=""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599" name="Text Box 11">
          <a:extLst>
            <a:ext uri="{FF2B5EF4-FFF2-40B4-BE49-F238E27FC236}">
              <a16:creationId xmlns=""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0" name="Text Box 8">
          <a:extLst>
            <a:ext uri="{FF2B5EF4-FFF2-40B4-BE49-F238E27FC236}">
              <a16:creationId xmlns=""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1" name="Text Box 9">
          <a:extLst>
            <a:ext uri="{FF2B5EF4-FFF2-40B4-BE49-F238E27FC236}">
              <a16:creationId xmlns=""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02" name="Text Box 11">
          <a:extLst>
            <a:ext uri="{FF2B5EF4-FFF2-40B4-BE49-F238E27FC236}">
              <a16:creationId xmlns=""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3" name="Text Box 8">
          <a:extLst>
            <a:ext uri="{FF2B5EF4-FFF2-40B4-BE49-F238E27FC236}">
              <a16:creationId xmlns=""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4" name="Text Box 9">
          <a:extLst>
            <a:ext uri="{FF2B5EF4-FFF2-40B4-BE49-F238E27FC236}">
              <a16:creationId xmlns=""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05" name="Text Box 11">
          <a:extLst>
            <a:ext uri="{FF2B5EF4-FFF2-40B4-BE49-F238E27FC236}">
              <a16:creationId xmlns=""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6" name="Text Box 8">
          <a:extLst>
            <a:ext uri="{FF2B5EF4-FFF2-40B4-BE49-F238E27FC236}">
              <a16:creationId xmlns=""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7" name="Text Box 9">
          <a:extLst>
            <a:ext uri="{FF2B5EF4-FFF2-40B4-BE49-F238E27FC236}">
              <a16:creationId xmlns=""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08" name="Text Box 11">
          <a:extLst>
            <a:ext uri="{FF2B5EF4-FFF2-40B4-BE49-F238E27FC236}">
              <a16:creationId xmlns=""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09" name="Text Box 8">
          <a:extLst>
            <a:ext uri="{FF2B5EF4-FFF2-40B4-BE49-F238E27FC236}">
              <a16:creationId xmlns=""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0" name="Text Box 9">
          <a:extLst>
            <a:ext uri="{FF2B5EF4-FFF2-40B4-BE49-F238E27FC236}">
              <a16:creationId xmlns=""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11" name="Text Box 11">
          <a:extLst>
            <a:ext uri="{FF2B5EF4-FFF2-40B4-BE49-F238E27FC236}">
              <a16:creationId xmlns=""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2" name="Text Box 8">
          <a:extLst>
            <a:ext uri="{FF2B5EF4-FFF2-40B4-BE49-F238E27FC236}">
              <a16:creationId xmlns=""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3" name="Text Box 9">
          <a:extLst>
            <a:ext uri="{FF2B5EF4-FFF2-40B4-BE49-F238E27FC236}">
              <a16:creationId xmlns=""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14" name="Text Box 11">
          <a:extLst>
            <a:ext uri="{FF2B5EF4-FFF2-40B4-BE49-F238E27FC236}">
              <a16:creationId xmlns=""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5" name="Text Box 8">
          <a:extLst>
            <a:ext uri="{FF2B5EF4-FFF2-40B4-BE49-F238E27FC236}">
              <a16:creationId xmlns=""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6" name="Text Box 9">
          <a:extLst>
            <a:ext uri="{FF2B5EF4-FFF2-40B4-BE49-F238E27FC236}">
              <a16:creationId xmlns=""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17" name="Text Box 11">
          <a:extLst>
            <a:ext uri="{FF2B5EF4-FFF2-40B4-BE49-F238E27FC236}">
              <a16:creationId xmlns=""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8" name="Text Box 8">
          <a:extLst>
            <a:ext uri="{FF2B5EF4-FFF2-40B4-BE49-F238E27FC236}">
              <a16:creationId xmlns=""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19" name="Text Box 9">
          <a:extLst>
            <a:ext uri="{FF2B5EF4-FFF2-40B4-BE49-F238E27FC236}">
              <a16:creationId xmlns=""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20" name="Text Box 11">
          <a:extLst>
            <a:ext uri="{FF2B5EF4-FFF2-40B4-BE49-F238E27FC236}">
              <a16:creationId xmlns=""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21" name="Text Box 8">
          <a:extLst>
            <a:ext uri="{FF2B5EF4-FFF2-40B4-BE49-F238E27FC236}">
              <a16:creationId xmlns=""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22" name="Text Box 9">
          <a:extLst>
            <a:ext uri="{FF2B5EF4-FFF2-40B4-BE49-F238E27FC236}">
              <a16:creationId xmlns=""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219075</xdr:colOff>
      <xdr:row>110</xdr:row>
      <xdr:rowOff>38100</xdr:rowOff>
    </xdr:to>
    <xdr:sp macro="" textlink="">
      <xdr:nvSpPr>
        <xdr:cNvPr id="6623" name="Text Box 11">
          <a:extLst>
            <a:ext uri="{FF2B5EF4-FFF2-40B4-BE49-F238E27FC236}">
              <a16:creationId xmlns=""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24" name="Text Box 8">
          <a:extLst>
            <a:ext uri="{FF2B5EF4-FFF2-40B4-BE49-F238E27FC236}">
              <a16:creationId xmlns=""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25" name="Text Box 9">
          <a:extLst>
            <a:ext uri="{FF2B5EF4-FFF2-40B4-BE49-F238E27FC236}">
              <a16:creationId xmlns=""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26" name="Text Box 11">
          <a:extLst>
            <a:ext uri="{FF2B5EF4-FFF2-40B4-BE49-F238E27FC236}">
              <a16:creationId xmlns=""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27" name="Text Box 8">
          <a:extLst>
            <a:ext uri="{FF2B5EF4-FFF2-40B4-BE49-F238E27FC236}">
              <a16:creationId xmlns=""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28" name="Text Box 9">
          <a:extLst>
            <a:ext uri="{FF2B5EF4-FFF2-40B4-BE49-F238E27FC236}">
              <a16:creationId xmlns=""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29" name="Text Box 11">
          <a:extLst>
            <a:ext uri="{FF2B5EF4-FFF2-40B4-BE49-F238E27FC236}">
              <a16:creationId xmlns=""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0" name="Text Box 8">
          <a:extLst>
            <a:ext uri="{FF2B5EF4-FFF2-40B4-BE49-F238E27FC236}">
              <a16:creationId xmlns=""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1" name="Text Box 9">
          <a:extLst>
            <a:ext uri="{FF2B5EF4-FFF2-40B4-BE49-F238E27FC236}">
              <a16:creationId xmlns=""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32" name="Text Box 11">
          <a:extLst>
            <a:ext uri="{FF2B5EF4-FFF2-40B4-BE49-F238E27FC236}">
              <a16:creationId xmlns=""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3" name="Text Box 8">
          <a:extLst>
            <a:ext uri="{FF2B5EF4-FFF2-40B4-BE49-F238E27FC236}">
              <a16:creationId xmlns=""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4" name="Text Box 9">
          <a:extLst>
            <a:ext uri="{FF2B5EF4-FFF2-40B4-BE49-F238E27FC236}">
              <a16:creationId xmlns=""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35" name="Text Box 11">
          <a:extLst>
            <a:ext uri="{FF2B5EF4-FFF2-40B4-BE49-F238E27FC236}">
              <a16:creationId xmlns=""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6" name="Text Box 8">
          <a:extLst>
            <a:ext uri="{FF2B5EF4-FFF2-40B4-BE49-F238E27FC236}">
              <a16:creationId xmlns=""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7" name="Text Box 9">
          <a:extLst>
            <a:ext uri="{FF2B5EF4-FFF2-40B4-BE49-F238E27FC236}">
              <a16:creationId xmlns=""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38" name="Text Box 11">
          <a:extLst>
            <a:ext uri="{FF2B5EF4-FFF2-40B4-BE49-F238E27FC236}">
              <a16:creationId xmlns=""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39" name="Text Box 8">
          <a:extLst>
            <a:ext uri="{FF2B5EF4-FFF2-40B4-BE49-F238E27FC236}">
              <a16:creationId xmlns=""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0" name="Text Box 9">
          <a:extLst>
            <a:ext uri="{FF2B5EF4-FFF2-40B4-BE49-F238E27FC236}">
              <a16:creationId xmlns=""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41" name="Text Box 11">
          <a:extLst>
            <a:ext uri="{FF2B5EF4-FFF2-40B4-BE49-F238E27FC236}">
              <a16:creationId xmlns=""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2" name="Text Box 8">
          <a:extLst>
            <a:ext uri="{FF2B5EF4-FFF2-40B4-BE49-F238E27FC236}">
              <a16:creationId xmlns=""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3" name="Text Box 9">
          <a:extLst>
            <a:ext uri="{FF2B5EF4-FFF2-40B4-BE49-F238E27FC236}">
              <a16:creationId xmlns=""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44" name="Text Box 11">
          <a:extLst>
            <a:ext uri="{FF2B5EF4-FFF2-40B4-BE49-F238E27FC236}">
              <a16:creationId xmlns=""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5" name="Text Box 8">
          <a:extLst>
            <a:ext uri="{FF2B5EF4-FFF2-40B4-BE49-F238E27FC236}">
              <a16:creationId xmlns=""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6" name="Text Box 9">
          <a:extLst>
            <a:ext uri="{FF2B5EF4-FFF2-40B4-BE49-F238E27FC236}">
              <a16:creationId xmlns=""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47" name="Text Box 11">
          <a:extLst>
            <a:ext uri="{FF2B5EF4-FFF2-40B4-BE49-F238E27FC236}">
              <a16:creationId xmlns=""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8" name="Text Box 8">
          <a:extLst>
            <a:ext uri="{FF2B5EF4-FFF2-40B4-BE49-F238E27FC236}">
              <a16:creationId xmlns=""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49" name="Text Box 9">
          <a:extLst>
            <a:ext uri="{FF2B5EF4-FFF2-40B4-BE49-F238E27FC236}">
              <a16:creationId xmlns=""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50" name="Text Box 11">
          <a:extLst>
            <a:ext uri="{FF2B5EF4-FFF2-40B4-BE49-F238E27FC236}">
              <a16:creationId xmlns=""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51" name="Text Box 8">
          <a:extLst>
            <a:ext uri="{FF2B5EF4-FFF2-40B4-BE49-F238E27FC236}">
              <a16:creationId xmlns=""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52" name="Text Box 9">
          <a:extLst>
            <a:ext uri="{FF2B5EF4-FFF2-40B4-BE49-F238E27FC236}">
              <a16:creationId xmlns=""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53" name="Text Box 11">
          <a:extLst>
            <a:ext uri="{FF2B5EF4-FFF2-40B4-BE49-F238E27FC236}">
              <a16:creationId xmlns=""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54" name="Text Box 8">
          <a:extLst>
            <a:ext uri="{FF2B5EF4-FFF2-40B4-BE49-F238E27FC236}">
              <a16:creationId xmlns=""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55" name="Text Box 9">
          <a:extLst>
            <a:ext uri="{FF2B5EF4-FFF2-40B4-BE49-F238E27FC236}">
              <a16:creationId xmlns=""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56" name="Text Box 11">
          <a:extLst>
            <a:ext uri="{FF2B5EF4-FFF2-40B4-BE49-F238E27FC236}">
              <a16:creationId xmlns=""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57" name="Text Box 8">
          <a:extLst>
            <a:ext uri="{FF2B5EF4-FFF2-40B4-BE49-F238E27FC236}">
              <a16:creationId xmlns=""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58" name="Text Box 9">
          <a:extLst>
            <a:ext uri="{FF2B5EF4-FFF2-40B4-BE49-F238E27FC236}">
              <a16:creationId xmlns=""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59" name="Text Box 11">
          <a:extLst>
            <a:ext uri="{FF2B5EF4-FFF2-40B4-BE49-F238E27FC236}">
              <a16:creationId xmlns=""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0" name="Text Box 8">
          <a:extLst>
            <a:ext uri="{FF2B5EF4-FFF2-40B4-BE49-F238E27FC236}">
              <a16:creationId xmlns=""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1" name="Text Box 9">
          <a:extLst>
            <a:ext uri="{FF2B5EF4-FFF2-40B4-BE49-F238E27FC236}">
              <a16:creationId xmlns=""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62" name="Text Box 11">
          <a:extLst>
            <a:ext uri="{FF2B5EF4-FFF2-40B4-BE49-F238E27FC236}">
              <a16:creationId xmlns=""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3" name="Text Box 8">
          <a:extLst>
            <a:ext uri="{FF2B5EF4-FFF2-40B4-BE49-F238E27FC236}">
              <a16:creationId xmlns=""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4" name="Text Box 9">
          <a:extLst>
            <a:ext uri="{FF2B5EF4-FFF2-40B4-BE49-F238E27FC236}">
              <a16:creationId xmlns=""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65" name="Text Box 11">
          <a:extLst>
            <a:ext uri="{FF2B5EF4-FFF2-40B4-BE49-F238E27FC236}">
              <a16:creationId xmlns=""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6" name="Text Box 8">
          <a:extLst>
            <a:ext uri="{FF2B5EF4-FFF2-40B4-BE49-F238E27FC236}">
              <a16:creationId xmlns=""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7" name="Text Box 9">
          <a:extLst>
            <a:ext uri="{FF2B5EF4-FFF2-40B4-BE49-F238E27FC236}">
              <a16:creationId xmlns=""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68" name="Text Box 11">
          <a:extLst>
            <a:ext uri="{FF2B5EF4-FFF2-40B4-BE49-F238E27FC236}">
              <a16:creationId xmlns=""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69" name="Text Box 8">
          <a:extLst>
            <a:ext uri="{FF2B5EF4-FFF2-40B4-BE49-F238E27FC236}">
              <a16:creationId xmlns=""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0" name="Text Box 9">
          <a:extLst>
            <a:ext uri="{FF2B5EF4-FFF2-40B4-BE49-F238E27FC236}">
              <a16:creationId xmlns=""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71" name="Text Box 11">
          <a:extLst>
            <a:ext uri="{FF2B5EF4-FFF2-40B4-BE49-F238E27FC236}">
              <a16:creationId xmlns=""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2" name="Text Box 8">
          <a:extLst>
            <a:ext uri="{FF2B5EF4-FFF2-40B4-BE49-F238E27FC236}">
              <a16:creationId xmlns=""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3" name="Text Box 9">
          <a:extLst>
            <a:ext uri="{FF2B5EF4-FFF2-40B4-BE49-F238E27FC236}">
              <a16:creationId xmlns=""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74" name="Text Box 11">
          <a:extLst>
            <a:ext uri="{FF2B5EF4-FFF2-40B4-BE49-F238E27FC236}">
              <a16:creationId xmlns=""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5" name="Text Box 8">
          <a:extLst>
            <a:ext uri="{FF2B5EF4-FFF2-40B4-BE49-F238E27FC236}">
              <a16:creationId xmlns=""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6" name="Text Box 9">
          <a:extLst>
            <a:ext uri="{FF2B5EF4-FFF2-40B4-BE49-F238E27FC236}">
              <a16:creationId xmlns=""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77" name="Text Box 11">
          <a:extLst>
            <a:ext uri="{FF2B5EF4-FFF2-40B4-BE49-F238E27FC236}">
              <a16:creationId xmlns=""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8" name="Text Box 8">
          <a:extLst>
            <a:ext uri="{FF2B5EF4-FFF2-40B4-BE49-F238E27FC236}">
              <a16:creationId xmlns=""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79" name="Text Box 9">
          <a:extLst>
            <a:ext uri="{FF2B5EF4-FFF2-40B4-BE49-F238E27FC236}">
              <a16:creationId xmlns=""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80" name="Text Box 11">
          <a:extLst>
            <a:ext uri="{FF2B5EF4-FFF2-40B4-BE49-F238E27FC236}">
              <a16:creationId xmlns=""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81" name="Text Box 8">
          <a:extLst>
            <a:ext uri="{FF2B5EF4-FFF2-40B4-BE49-F238E27FC236}">
              <a16:creationId xmlns=""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82" name="Text Box 9">
          <a:extLst>
            <a:ext uri="{FF2B5EF4-FFF2-40B4-BE49-F238E27FC236}">
              <a16:creationId xmlns=""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83" name="Text Box 11">
          <a:extLst>
            <a:ext uri="{FF2B5EF4-FFF2-40B4-BE49-F238E27FC236}">
              <a16:creationId xmlns=""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84" name="Text Box 8">
          <a:extLst>
            <a:ext uri="{FF2B5EF4-FFF2-40B4-BE49-F238E27FC236}">
              <a16:creationId xmlns=""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85" name="Text Box 9">
          <a:extLst>
            <a:ext uri="{FF2B5EF4-FFF2-40B4-BE49-F238E27FC236}">
              <a16:creationId xmlns=""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86" name="Text Box 11">
          <a:extLst>
            <a:ext uri="{FF2B5EF4-FFF2-40B4-BE49-F238E27FC236}">
              <a16:creationId xmlns=""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87" name="Text Box 8">
          <a:extLst>
            <a:ext uri="{FF2B5EF4-FFF2-40B4-BE49-F238E27FC236}">
              <a16:creationId xmlns=""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88" name="Text Box 9">
          <a:extLst>
            <a:ext uri="{FF2B5EF4-FFF2-40B4-BE49-F238E27FC236}">
              <a16:creationId xmlns=""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89" name="Text Box 11">
          <a:extLst>
            <a:ext uri="{FF2B5EF4-FFF2-40B4-BE49-F238E27FC236}">
              <a16:creationId xmlns=""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0" name="Text Box 8">
          <a:extLst>
            <a:ext uri="{FF2B5EF4-FFF2-40B4-BE49-F238E27FC236}">
              <a16:creationId xmlns=""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1" name="Text Box 9">
          <a:extLst>
            <a:ext uri="{FF2B5EF4-FFF2-40B4-BE49-F238E27FC236}">
              <a16:creationId xmlns=""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92" name="Text Box 11">
          <a:extLst>
            <a:ext uri="{FF2B5EF4-FFF2-40B4-BE49-F238E27FC236}">
              <a16:creationId xmlns=""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3" name="Text Box 8">
          <a:extLst>
            <a:ext uri="{FF2B5EF4-FFF2-40B4-BE49-F238E27FC236}">
              <a16:creationId xmlns=""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4" name="Text Box 9">
          <a:extLst>
            <a:ext uri="{FF2B5EF4-FFF2-40B4-BE49-F238E27FC236}">
              <a16:creationId xmlns=""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95" name="Text Box 11">
          <a:extLst>
            <a:ext uri="{FF2B5EF4-FFF2-40B4-BE49-F238E27FC236}">
              <a16:creationId xmlns=""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6" name="Text Box 8">
          <a:extLst>
            <a:ext uri="{FF2B5EF4-FFF2-40B4-BE49-F238E27FC236}">
              <a16:creationId xmlns=""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7" name="Text Box 9">
          <a:extLst>
            <a:ext uri="{FF2B5EF4-FFF2-40B4-BE49-F238E27FC236}">
              <a16:creationId xmlns=""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698" name="Text Box 11">
          <a:extLst>
            <a:ext uri="{FF2B5EF4-FFF2-40B4-BE49-F238E27FC236}">
              <a16:creationId xmlns=""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699" name="Text Box 8">
          <a:extLst>
            <a:ext uri="{FF2B5EF4-FFF2-40B4-BE49-F238E27FC236}">
              <a16:creationId xmlns=""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0" name="Text Box 9">
          <a:extLst>
            <a:ext uri="{FF2B5EF4-FFF2-40B4-BE49-F238E27FC236}">
              <a16:creationId xmlns=""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01" name="Text Box 11">
          <a:extLst>
            <a:ext uri="{FF2B5EF4-FFF2-40B4-BE49-F238E27FC236}">
              <a16:creationId xmlns=""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2" name="Text Box 8">
          <a:extLst>
            <a:ext uri="{FF2B5EF4-FFF2-40B4-BE49-F238E27FC236}">
              <a16:creationId xmlns=""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3" name="Text Box 9">
          <a:extLst>
            <a:ext uri="{FF2B5EF4-FFF2-40B4-BE49-F238E27FC236}">
              <a16:creationId xmlns=""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04" name="Text Box 11">
          <a:extLst>
            <a:ext uri="{FF2B5EF4-FFF2-40B4-BE49-F238E27FC236}">
              <a16:creationId xmlns=""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5" name="Text Box 8">
          <a:extLst>
            <a:ext uri="{FF2B5EF4-FFF2-40B4-BE49-F238E27FC236}">
              <a16:creationId xmlns=""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6" name="Text Box 9">
          <a:extLst>
            <a:ext uri="{FF2B5EF4-FFF2-40B4-BE49-F238E27FC236}">
              <a16:creationId xmlns=""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07" name="Text Box 11">
          <a:extLst>
            <a:ext uri="{FF2B5EF4-FFF2-40B4-BE49-F238E27FC236}">
              <a16:creationId xmlns=""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8" name="Text Box 8">
          <a:extLst>
            <a:ext uri="{FF2B5EF4-FFF2-40B4-BE49-F238E27FC236}">
              <a16:creationId xmlns=""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09" name="Text Box 9">
          <a:extLst>
            <a:ext uri="{FF2B5EF4-FFF2-40B4-BE49-F238E27FC236}">
              <a16:creationId xmlns=""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10" name="Text Box 11">
          <a:extLst>
            <a:ext uri="{FF2B5EF4-FFF2-40B4-BE49-F238E27FC236}">
              <a16:creationId xmlns=""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11" name="Text Box 8">
          <a:extLst>
            <a:ext uri="{FF2B5EF4-FFF2-40B4-BE49-F238E27FC236}">
              <a16:creationId xmlns=""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12" name="Text Box 9">
          <a:extLst>
            <a:ext uri="{FF2B5EF4-FFF2-40B4-BE49-F238E27FC236}">
              <a16:creationId xmlns=""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13" name="Text Box 11">
          <a:extLst>
            <a:ext uri="{FF2B5EF4-FFF2-40B4-BE49-F238E27FC236}">
              <a16:creationId xmlns=""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14" name="Text Box 8">
          <a:extLst>
            <a:ext uri="{FF2B5EF4-FFF2-40B4-BE49-F238E27FC236}">
              <a16:creationId xmlns=""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15" name="Text Box 9">
          <a:extLst>
            <a:ext uri="{FF2B5EF4-FFF2-40B4-BE49-F238E27FC236}">
              <a16:creationId xmlns=""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16" name="Text Box 11">
          <a:extLst>
            <a:ext uri="{FF2B5EF4-FFF2-40B4-BE49-F238E27FC236}">
              <a16:creationId xmlns=""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17" name="Text Box 8">
          <a:extLst>
            <a:ext uri="{FF2B5EF4-FFF2-40B4-BE49-F238E27FC236}">
              <a16:creationId xmlns=""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18" name="Text Box 9">
          <a:extLst>
            <a:ext uri="{FF2B5EF4-FFF2-40B4-BE49-F238E27FC236}">
              <a16:creationId xmlns=""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19" name="Text Box 11">
          <a:extLst>
            <a:ext uri="{FF2B5EF4-FFF2-40B4-BE49-F238E27FC236}">
              <a16:creationId xmlns=""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0" name="Text Box 8">
          <a:extLst>
            <a:ext uri="{FF2B5EF4-FFF2-40B4-BE49-F238E27FC236}">
              <a16:creationId xmlns=""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1" name="Text Box 9">
          <a:extLst>
            <a:ext uri="{FF2B5EF4-FFF2-40B4-BE49-F238E27FC236}">
              <a16:creationId xmlns=""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22" name="Text Box 11">
          <a:extLst>
            <a:ext uri="{FF2B5EF4-FFF2-40B4-BE49-F238E27FC236}">
              <a16:creationId xmlns=""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3" name="Text Box 8">
          <a:extLst>
            <a:ext uri="{FF2B5EF4-FFF2-40B4-BE49-F238E27FC236}">
              <a16:creationId xmlns=""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4" name="Text Box 9">
          <a:extLst>
            <a:ext uri="{FF2B5EF4-FFF2-40B4-BE49-F238E27FC236}">
              <a16:creationId xmlns=""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25" name="Text Box 11">
          <a:extLst>
            <a:ext uri="{FF2B5EF4-FFF2-40B4-BE49-F238E27FC236}">
              <a16:creationId xmlns=""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6" name="Text Box 8">
          <a:extLst>
            <a:ext uri="{FF2B5EF4-FFF2-40B4-BE49-F238E27FC236}">
              <a16:creationId xmlns=""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7" name="Text Box 9">
          <a:extLst>
            <a:ext uri="{FF2B5EF4-FFF2-40B4-BE49-F238E27FC236}">
              <a16:creationId xmlns=""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28" name="Text Box 11">
          <a:extLst>
            <a:ext uri="{FF2B5EF4-FFF2-40B4-BE49-F238E27FC236}">
              <a16:creationId xmlns=""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29" name="Text Box 8">
          <a:extLst>
            <a:ext uri="{FF2B5EF4-FFF2-40B4-BE49-F238E27FC236}">
              <a16:creationId xmlns=""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0" name="Text Box 9">
          <a:extLst>
            <a:ext uri="{FF2B5EF4-FFF2-40B4-BE49-F238E27FC236}">
              <a16:creationId xmlns=""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31" name="Text Box 11">
          <a:extLst>
            <a:ext uri="{FF2B5EF4-FFF2-40B4-BE49-F238E27FC236}">
              <a16:creationId xmlns=""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2" name="Text Box 8">
          <a:extLst>
            <a:ext uri="{FF2B5EF4-FFF2-40B4-BE49-F238E27FC236}">
              <a16:creationId xmlns=""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3" name="Text Box 9">
          <a:extLst>
            <a:ext uri="{FF2B5EF4-FFF2-40B4-BE49-F238E27FC236}">
              <a16:creationId xmlns=""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34" name="Text Box 11">
          <a:extLst>
            <a:ext uri="{FF2B5EF4-FFF2-40B4-BE49-F238E27FC236}">
              <a16:creationId xmlns=""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5" name="Text Box 8">
          <a:extLst>
            <a:ext uri="{FF2B5EF4-FFF2-40B4-BE49-F238E27FC236}">
              <a16:creationId xmlns=""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6" name="Text Box 9">
          <a:extLst>
            <a:ext uri="{FF2B5EF4-FFF2-40B4-BE49-F238E27FC236}">
              <a16:creationId xmlns=""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37" name="Text Box 11">
          <a:extLst>
            <a:ext uri="{FF2B5EF4-FFF2-40B4-BE49-F238E27FC236}">
              <a16:creationId xmlns=""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8" name="Text Box 8">
          <a:extLst>
            <a:ext uri="{FF2B5EF4-FFF2-40B4-BE49-F238E27FC236}">
              <a16:creationId xmlns=""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39" name="Text Box 9">
          <a:extLst>
            <a:ext uri="{FF2B5EF4-FFF2-40B4-BE49-F238E27FC236}">
              <a16:creationId xmlns=""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40" name="Text Box 11">
          <a:extLst>
            <a:ext uri="{FF2B5EF4-FFF2-40B4-BE49-F238E27FC236}">
              <a16:creationId xmlns=""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41" name="Text Box 8">
          <a:extLst>
            <a:ext uri="{FF2B5EF4-FFF2-40B4-BE49-F238E27FC236}">
              <a16:creationId xmlns=""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42" name="Text Box 9">
          <a:extLst>
            <a:ext uri="{FF2B5EF4-FFF2-40B4-BE49-F238E27FC236}">
              <a16:creationId xmlns=""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43" name="Text Box 11">
          <a:extLst>
            <a:ext uri="{FF2B5EF4-FFF2-40B4-BE49-F238E27FC236}">
              <a16:creationId xmlns=""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44" name="Text Box 8">
          <a:extLst>
            <a:ext uri="{FF2B5EF4-FFF2-40B4-BE49-F238E27FC236}">
              <a16:creationId xmlns=""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45" name="Text Box 9">
          <a:extLst>
            <a:ext uri="{FF2B5EF4-FFF2-40B4-BE49-F238E27FC236}">
              <a16:creationId xmlns=""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46" name="Text Box 11">
          <a:extLst>
            <a:ext uri="{FF2B5EF4-FFF2-40B4-BE49-F238E27FC236}">
              <a16:creationId xmlns=""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47" name="Text Box 8">
          <a:extLst>
            <a:ext uri="{FF2B5EF4-FFF2-40B4-BE49-F238E27FC236}">
              <a16:creationId xmlns=""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48" name="Text Box 9">
          <a:extLst>
            <a:ext uri="{FF2B5EF4-FFF2-40B4-BE49-F238E27FC236}">
              <a16:creationId xmlns=""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49" name="Text Box 11">
          <a:extLst>
            <a:ext uri="{FF2B5EF4-FFF2-40B4-BE49-F238E27FC236}">
              <a16:creationId xmlns=""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0" name="Text Box 8">
          <a:extLst>
            <a:ext uri="{FF2B5EF4-FFF2-40B4-BE49-F238E27FC236}">
              <a16:creationId xmlns=""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1" name="Text Box 9">
          <a:extLst>
            <a:ext uri="{FF2B5EF4-FFF2-40B4-BE49-F238E27FC236}">
              <a16:creationId xmlns=""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52" name="Text Box 11">
          <a:extLst>
            <a:ext uri="{FF2B5EF4-FFF2-40B4-BE49-F238E27FC236}">
              <a16:creationId xmlns=""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3" name="Text Box 8">
          <a:extLst>
            <a:ext uri="{FF2B5EF4-FFF2-40B4-BE49-F238E27FC236}">
              <a16:creationId xmlns=""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4" name="Text Box 9">
          <a:extLst>
            <a:ext uri="{FF2B5EF4-FFF2-40B4-BE49-F238E27FC236}">
              <a16:creationId xmlns=""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55" name="Text Box 11">
          <a:extLst>
            <a:ext uri="{FF2B5EF4-FFF2-40B4-BE49-F238E27FC236}">
              <a16:creationId xmlns=""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6" name="Text Box 8">
          <a:extLst>
            <a:ext uri="{FF2B5EF4-FFF2-40B4-BE49-F238E27FC236}">
              <a16:creationId xmlns=""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7" name="Text Box 9">
          <a:extLst>
            <a:ext uri="{FF2B5EF4-FFF2-40B4-BE49-F238E27FC236}">
              <a16:creationId xmlns=""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58" name="Text Box 11">
          <a:extLst>
            <a:ext uri="{FF2B5EF4-FFF2-40B4-BE49-F238E27FC236}">
              <a16:creationId xmlns=""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59" name="Text Box 8">
          <a:extLst>
            <a:ext uri="{FF2B5EF4-FFF2-40B4-BE49-F238E27FC236}">
              <a16:creationId xmlns=""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0" name="Text Box 9">
          <a:extLst>
            <a:ext uri="{FF2B5EF4-FFF2-40B4-BE49-F238E27FC236}">
              <a16:creationId xmlns=""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61" name="Text Box 11">
          <a:extLst>
            <a:ext uri="{FF2B5EF4-FFF2-40B4-BE49-F238E27FC236}">
              <a16:creationId xmlns=""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2" name="Text Box 8">
          <a:extLst>
            <a:ext uri="{FF2B5EF4-FFF2-40B4-BE49-F238E27FC236}">
              <a16:creationId xmlns=""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3" name="Text Box 9">
          <a:extLst>
            <a:ext uri="{FF2B5EF4-FFF2-40B4-BE49-F238E27FC236}">
              <a16:creationId xmlns=""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64" name="Text Box 11">
          <a:extLst>
            <a:ext uri="{FF2B5EF4-FFF2-40B4-BE49-F238E27FC236}">
              <a16:creationId xmlns=""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5" name="Text Box 8">
          <a:extLst>
            <a:ext uri="{FF2B5EF4-FFF2-40B4-BE49-F238E27FC236}">
              <a16:creationId xmlns=""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6" name="Text Box 9">
          <a:extLst>
            <a:ext uri="{FF2B5EF4-FFF2-40B4-BE49-F238E27FC236}">
              <a16:creationId xmlns=""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67" name="Text Box 11">
          <a:extLst>
            <a:ext uri="{FF2B5EF4-FFF2-40B4-BE49-F238E27FC236}">
              <a16:creationId xmlns=""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8" name="Text Box 8">
          <a:extLst>
            <a:ext uri="{FF2B5EF4-FFF2-40B4-BE49-F238E27FC236}">
              <a16:creationId xmlns=""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69" name="Text Box 9">
          <a:extLst>
            <a:ext uri="{FF2B5EF4-FFF2-40B4-BE49-F238E27FC236}">
              <a16:creationId xmlns=""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70" name="Text Box 11">
          <a:extLst>
            <a:ext uri="{FF2B5EF4-FFF2-40B4-BE49-F238E27FC236}">
              <a16:creationId xmlns=""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71" name="Text Box 8">
          <a:extLst>
            <a:ext uri="{FF2B5EF4-FFF2-40B4-BE49-F238E27FC236}">
              <a16:creationId xmlns=""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72" name="Text Box 9">
          <a:extLst>
            <a:ext uri="{FF2B5EF4-FFF2-40B4-BE49-F238E27FC236}">
              <a16:creationId xmlns=""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73" name="Text Box 11">
          <a:extLst>
            <a:ext uri="{FF2B5EF4-FFF2-40B4-BE49-F238E27FC236}">
              <a16:creationId xmlns=""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74" name="Text Box 8">
          <a:extLst>
            <a:ext uri="{FF2B5EF4-FFF2-40B4-BE49-F238E27FC236}">
              <a16:creationId xmlns=""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75" name="Text Box 9">
          <a:extLst>
            <a:ext uri="{FF2B5EF4-FFF2-40B4-BE49-F238E27FC236}">
              <a16:creationId xmlns=""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76" name="Text Box 11">
          <a:extLst>
            <a:ext uri="{FF2B5EF4-FFF2-40B4-BE49-F238E27FC236}">
              <a16:creationId xmlns=""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77" name="Text Box 8">
          <a:extLst>
            <a:ext uri="{FF2B5EF4-FFF2-40B4-BE49-F238E27FC236}">
              <a16:creationId xmlns=""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78" name="Text Box 9">
          <a:extLst>
            <a:ext uri="{FF2B5EF4-FFF2-40B4-BE49-F238E27FC236}">
              <a16:creationId xmlns=""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79" name="Text Box 11">
          <a:extLst>
            <a:ext uri="{FF2B5EF4-FFF2-40B4-BE49-F238E27FC236}">
              <a16:creationId xmlns=""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0" name="Text Box 8">
          <a:extLst>
            <a:ext uri="{FF2B5EF4-FFF2-40B4-BE49-F238E27FC236}">
              <a16:creationId xmlns=""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1" name="Text Box 9">
          <a:extLst>
            <a:ext uri="{FF2B5EF4-FFF2-40B4-BE49-F238E27FC236}">
              <a16:creationId xmlns=""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82" name="Text Box 11">
          <a:extLst>
            <a:ext uri="{FF2B5EF4-FFF2-40B4-BE49-F238E27FC236}">
              <a16:creationId xmlns=""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3" name="Text Box 8">
          <a:extLst>
            <a:ext uri="{FF2B5EF4-FFF2-40B4-BE49-F238E27FC236}">
              <a16:creationId xmlns=""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4" name="Text Box 9">
          <a:extLst>
            <a:ext uri="{FF2B5EF4-FFF2-40B4-BE49-F238E27FC236}">
              <a16:creationId xmlns=""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85" name="Text Box 11">
          <a:extLst>
            <a:ext uri="{FF2B5EF4-FFF2-40B4-BE49-F238E27FC236}">
              <a16:creationId xmlns=""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6" name="Text Box 8">
          <a:extLst>
            <a:ext uri="{FF2B5EF4-FFF2-40B4-BE49-F238E27FC236}">
              <a16:creationId xmlns=""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7" name="Text Box 9">
          <a:extLst>
            <a:ext uri="{FF2B5EF4-FFF2-40B4-BE49-F238E27FC236}">
              <a16:creationId xmlns=""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88" name="Text Box 11">
          <a:extLst>
            <a:ext uri="{FF2B5EF4-FFF2-40B4-BE49-F238E27FC236}">
              <a16:creationId xmlns=""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89" name="Text Box 8">
          <a:extLst>
            <a:ext uri="{FF2B5EF4-FFF2-40B4-BE49-F238E27FC236}">
              <a16:creationId xmlns=""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0" name="Text Box 9">
          <a:extLst>
            <a:ext uri="{FF2B5EF4-FFF2-40B4-BE49-F238E27FC236}">
              <a16:creationId xmlns=""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91" name="Text Box 11">
          <a:extLst>
            <a:ext uri="{FF2B5EF4-FFF2-40B4-BE49-F238E27FC236}">
              <a16:creationId xmlns=""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2" name="Text Box 8">
          <a:extLst>
            <a:ext uri="{FF2B5EF4-FFF2-40B4-BE49-F238E27FC236}">
              <a16:creationId xmlns=""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3" name="Text Box 9">
          <a:extLst>
            <a:ext uri="{FF2B5EF4-FFF2-40B4-BE49-F238E27FC236}">
              <a16:creationId xmlns=""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94" name="Text Box 11">
          <a:extLst>
            <a:ext uri="{FF2B5EF4-FFF2-40B4-BE49-F238E27FC236}">
              <a16:creationId xmlns=""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5" name="Text Box 8">
          <a:extLst>
            <a:ext uri="{FF2B5EF4-FFF2-40B4-BE49-F238E27FC236}">
              <a16:creationId xmlns=""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6" name="Text Box 9">
          <a:extLst>
            <a:ext uri="{FF2B5EF4-FFF2-40B4-BE49-F238E27FC236}">
              <a16:creationId xmlns=""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797" name="Text Box 11">
          <a:extLst>
            <a:ext uri="{FF2B5EF4-FFF2-40B4-BE49-F238E27FC236}">
              <a16:creationId xmlns=""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8" name="Text Box 8">
          <a:extLst>
            <a:ext uri="{FF2B5EF4-FFF2-40B4-BE49-F238E27FC236}">
              <a16:creationId xmlns=""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799" name="Text Box 9">
          <a:extLst>
            <a:ext uri="{FF2B5EF4-FFF2-40B4-BE49-F238E27FC236}">
              <a16:creationId xmlns=""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00" name="Text Box 11">
          <a:extLst>
            <a:ext uri="{FF2B5EF4-FFF2-40B4-BE49-F238E27FC236}">
              <a16:creationId xmlns=""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01" name="Text Box 8">
          <a:extLst>
            <a:ext uri="{FF2B5EF4-FFF2-40B4-BE49-F238E27FC236}">
              <a16:creationId xmlns=""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02" name="Text Box 9">
          <a:extLst>
            <a:ext uri="{FF2B5EF4-FFF2-40B4-BE49-F238E27FC236}">
              <a16:creationId xmlns=""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03" name="Text Box 11">
          <a:extLst>
            <a:ext uri="{FF2B5EF4-FFF2-40B4-BE49-F238E27FC236}">
              <a16:creationId xmlns=""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04" name="Text Box 8">
          <a:extLst>
            <a:ext uri="{FF2B5EF4-FFF2-40B4-BE49-F238E27FC236}">
              <a16:creationId xmlns=""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05" name="Text Box 9">
          <a:extLst>
            <a:ext uri="{FF2B5EF4-FFF2-40B4-BE49-F238E27FC236}">
              <a16:creationId xmlns=""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06" name="Text Box 11">
          <a:extLst>
            <a:ext uri="{FF2B5EF4-FFF2-40B4-BE49-F238E27FC236}">
              <a16:creationId xmlns=""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07" name="Text Box 8">
          <a:extLst>
            <a:ext uri="{FF2B5EF4-FFF2-40B4-BE49-F238E27FC236}">
              <a16:creationId xmlns=""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08" name="Text Box 9">
          <a:extLst>
            <a:ext uri="{FF2B5EF4-FFF2-40B4-BE49-F238E27FC236}">
              <a16:creationId xmlns=""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09" name="Text Box 11">
          <a:extLst>
            <a:ext uri="{FF2B5EF4-FFF2-40B4-BE49-F238E27FC236}">
              <a16:creationId xmlns=""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0" name="Text Box 8">
          <a:extLst>
            <a:ext uri="{FF2B5EF4-FFF2-40B4-BE49-F238E27FC236}">
              <a16:creationId xmlns=""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1" name="Text Box 9">
          <a:extLst>
            <a:ext uri="{FF2B5EF4-FFF2-40B4-BE49-F238E27FC236}">
              <a16:creationId xmlns=""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12" name="Text Box 11">
          <a:extLst>
            <a:ext uri="{FF2B5EF4-FFF2-40B4-BE49-F238E27FC236}">
              <a16:creationId xmlns=""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3" name="Text Box 8">
          <a:extLst>
            <a:ext uri="{FF2B5EF4-FFF2-40B4-BE49-F238E27FC236}">
              <a16:creationId xmlns=""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4" name="Text Box 9">
          <a:extLst>
            <a:ext uri="{FF2B5EF4-FFF2-40B4-BE49-F238E27FC236}">
              <a16:creationId xmlns=""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15" name="Text Box 11">
          <a:extLst>
            <a:ext uri="{FF2B5EF4-FFF2-40B4-BE49-F238E27FC236}">
              <a16:creationId xmlns=""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6" name="Text Box 8">
          <a:extLst>
            <a:ext uri="{FF2B5EF4-FFF2-40B4-BE49-F238E27FC236}">
              <a16:creationId xmlns=""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7" name="Text Box 9">
          <a:extLst>
            <a:ext uri="{FF2B5EF4-FFF2-40B4-BE49-F238E27FC236}">
              <a16:creationId xmlns=""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18" name="Text Box 11">
          <a:extLst>
            <a:ext uri="{FF2B5EF4-FFF2-40B4-BE49-F238E27FC236}">
              <a16:creationId xmlns=""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19" name="Text Box 8">
          <a:extLst>
            <a:ext uri="{FF2B5EF4-FFF2-40B4-BE49-F238E27FC236}">
              <a16:creationId xmlns=""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38100</xdr:rowOff>
    </xdr:to>
    <xdr:sp macro="" textlink="">
      <xdr:nvSpPr>
        <xdr:cNvPr id="6820" name="Text Box 9">
          <a:extLst>
            <a:ext uri="{FF2B5EF4-FFF2-40B4-BE49-F238E27FC236}">
              <a16:creationId xmlns=""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228600</xdr:colOff>
      <xdr:row>110</xdr:row>
      <xdr:rowOff>38100</xdr:rowOff>
    </xdr:to>
    <xdr:sp macro="" textlink="">
      <xdr:nvSpPr>
        <xdr:cNvPr id="6821" name="Text Box 11">
          <a:extLst>
            <a:ext uri="{FF2B5EF4-FFF2-40B4-BE49-F238E27FC236}">
              <a16:creationId xmlns=""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22" name="Text Box 18">
          <a:extLst>
            <a:ext uri="{FF2B5EF4-FFF2-40B4-BE49-F238E27FC236}">
              <a16:creationId xmlns=""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23" name="Text Box 19">
          <a:extLst>
            <a:ext uri="{FF2B5EF4-FFF2-40B4-BE49-F238E27FC236}">
              <a16:creationId xmlns=""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24" name="Text Box 20">
          <a:extLst>
            <a:ext uri="{FF2B5EF4-FFF2-40B4-BE49-F238E27FC236}">
              <a16:creationId xmlns=""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25" name="Text Box 18">
          <a:extLst>
            <a:ext uri="{FF2B5EF4-FFF2-40B4-BE49-F238E27FC236}">
              <a16:creationId xmlns=""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26" name="Text Box 19">
          <a:extLst>
            <a:ext uri="{FF2B5EF4-FFF2-40B4-BE49-F238E27FC236}">
              <a16:creationId xmlns=""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27" name="Text Box 20">
          <a:extLst>
            <a:ext uri="{FF2B5EF4-FFF2-40B4-BE49-F238E27FC236}">
              <a16:creationId xmlns=""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28" name="Text Box 54">
          <a:extLst>
            <a:ext uri="{FF2B5EF4-FFF2-40B4-BE49-F238E27FC236}">
              <a16:creationId xmlns=""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29" name="Text Box 55">
          <a:extLst>
            <a:ext uri="{FF2B5EF4-FFF2-40B4-BE49-F238E27FC236}">
              <a16:creationId xmlns=""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30" name="Text Box 56">
          <a:extLst>
            <a:ext uri="{FF2B5EF4-FFF2-40B4-BE49-F238E27FC236}">
              <a16:creationId xmlns=""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31" name="Text Box 18">
          <a:extLst>
            <a:ext uri="{FF2B5EF4-FFF2-40B4-BE49-F238E27FC236}">
              <a16:creationId xmlns=""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32" name="Text Box 19">
          <a:extLst>
            <a:ext uri="{FF2B5EF4-FFF2-40B4-BE49-F238E27FC236}">
              <a16:creationId xmlns=""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33" name="Text Box 20">
          <a:extLst>
            <a:ext uri="{FF2B5EF4-FFF2-40B4-BE49-F238E27FC236}">
              <a16:creationId xmlns=""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34" name="Text Box 18">
          <a:extLst>
            <a:ext uri="{FF2B5EF4-FFF2-40B4-BE49-F238E27FC236}">
              <a16:creationId xmlns=""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35" name="Text Box 19">
          <a:extLst>
            <a:ext uri="{FF2B5EF4-FFF2-40B4-BE49-F238E27FC236}">
              <a16:creationId xmlns=""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36" name="Text Box 20">
          <a:extLst>
            <a:ext uri="{FF2B5EF4-FFF2-40B4-BE49-F238E27FC236}">
              <a16:creationId xmlns=""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37" name="Text Box 54">
          <a:extLst>
            <a:ext uri="{FF2B5EF4-FFF2-40B4-BE49-F238E27FC236}">
              <a16:creationId xmlns=""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38" name="Text Box 55">
          <a:extLst>
            <a:ext uri="{FF2B5EF4-FFF2-40B4-BE49-F238E27FC236}">
              <a16:creationId xmlns=""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39" name="Text Box 56">
          <a:extLst>
            <a:ext uri="{FF2B5EF4-FFF2-40B4-BE49-F238E27FC236}">
              <a16:creationId xmlns=""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0" name="Text Box 18">
          <a:extLst>
            <a:ext uri="{FF2B5EF4-FFF2-40B4-BE49-F238E27FC236}">
              <a16:creationId xmlns=""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1" name="Text Box 19">
          <a:extLst>
            <a:ext uri="{FF2B5EF4-FFF2-40B4-BE49-F238E27FC236}">
              <a16:creationId xmlns=""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842" name="Text Box 20">
          <a:extLst>
            <a:ext uri="{FF2B5EF4-FFF2-40B4-BE49-F238E27FC236}">
              <a16:creationId xmlns=""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3" name="Text Box 18">
          <a:extLst>
            <a:ext uri="{FF2B5EF4-FFF2-40B4-BE49-F238E27FC236}">
              <a16:creationId xmlns=""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4" name="Text Box 19">
          <a:extLst>
            <a:ext uri="{FF2B5EF4-FFF2-40B4-BE49-F238E27FC236}">
              <a16:creationId xmlns=""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845" name="Text Box 20">
          <a:extLst>
            <a:ext uri="{FF2B5EF4-FFF2-40B4-BE49-F238E27FC236}">
              <a16:creationId xmlns=""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6" name="Text Box 54">
          <a:extLst>
            <a:ext uri="{FF2B5EF4-FFF2-40B4-BE49-F238E27FC236}">
              <a16:creationId xmlns=""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7" name="Text Box 55">
          <a:extLst>
            <a:ext uri="{FF2B5EF4-FFF2-40B4-BE49-F238E27FC236}">
              <a16:creationId xmlns=""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848" name="Text Box 56">
          <a:extLst>
            <a:ext uri="{FF2B5EF4-FFF2-40B4-BE49-F238E27FC236}">
              <a16:creationId xmlns=""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49" name="Text Box 18">
          <a:extLst>
            <a:ext uri="{FF2B5EF4-FFF2-40B4-BE49-F238E27FC236}">
              <a16:creationId xmlns=""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50" name="Text Box 19">
          <a:extLst>
            <a:ext uri="{FF2B5EF4-FFF2-40B4-BE49-F238E27FC236}">
              <a16:creationId xmlns=""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851" name="Text Box 20">
          <a:extLst>
            <a:ext uri="{FF2B5EF4-FFF2-40B4-BE49-F238E27FC236}">
              <a16:creationId xmlns=""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52" name="Text Box 18">
          <a:extLst>
            <a:ext uri="{FF2B5EF4-FFF2-40B4-BE49-F238E27FC236}">
              <a16:creationId xmlns=""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53" name="Text Box 19">
          <a:extLst>
            <a:ext uri="{FF2B5EF4-FFF2-40B4-BE49-F238E27FC236}">
              <a16:creationId xmlns=""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854" name="Text Box 20">
          <a:extLst>
            <a:ext uri="{FF2B5EF4-FFF2-40B4-BE49-F238E27FC236}">
              <a16:creationId xmlns=""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55" name="Text Box 54">
          <a:extLst>
            <a:ext uri="{FF2B5EF4-FFF2-40B4-BE49-F238E27FC236}">
              <a16:creationId xmlns=""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856" name="Text Box 55">
          <a:extLst>
            <a:ext uri="{FF2B5EF4-FFF2-40B4-BE49-F238E27FC236}">
              <a16:creationId xmlns=""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857" name="Text Box 56">
          <a:extLst>
            <a:ext uri="{FF2B5EF4-FFF2-40B4-BE49-F238E27FC236}">
              <a16:creationId xmlns=""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58" name="Text Box 1">
          <a:extLst>
            <a:ext uri="{FF2B5EF4-FFF2-40B4-BE49-F238E27FC236}">
              <a16:creationId xmlns=""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59" name="Text Box 2">
          <a:extLst>
            <a:ext uri="{FF2B5EF4-FFF2-40B4-BE49-F238E27FC236}">
              <a16:creationId xmlns=""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0" name="Text Box 3">
          <a:extLst>
            <a:ext uri="{FF2B5EF4-FFF2-40B4-BE49-F238E27FC236}">
              <a16:creationId xmlns=""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1" name="Text Box 4">
          <a:extLst>
            <a:ext uri="{FF2B5EF4-FFF2-40B4-BE49-F238E27FC236}">
              <a16:creationId xmlns=""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2" name="Text Box 5">
          <a:extLst>
            <a:ext uri="{FF2B5EF4-FFF2-40B4-BE49-F238E27FC236}">
              <a16:creationId xmlns=""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3" name="Text Box 6">
          <a:extLst>
            <a:ext uri="{FF2B5EF4-FFF2-40B4-BE49-F238E27FC236}">
              <a16:creationId xmlns=""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4" name="Text Box 1">
          <a:extLst>
            <a:ext uri="{FF2B5EF4-FFF2-40B4-BE49-F238E27FC236}">
              <a16:creationId xmlns=""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5" name="Text Box 2">
          <a:extLst>
            <a:ext uri="{FF2B5EF4-FFF2-40B4-BE49-F238E27FC236}">
              <a16:creationId xmlns=""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6" name="Text Box 3">
          <a:extLst>
            <a:ext uri="{FF2B5EF4-FFF2-40B4-BE49-F238E27FC236}">
              <a16:creationId xmlns=""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7" name="Text Box 4">
          <a:extLst>
            <a:ext uri="{FF2B5EF4-FFF2-40B4-BE49-F238E27FC236}">
              <a16:creationId xmlns=""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8" name="Text Box 5">
          <a:extLst>
            <a:ext uri="{FF2B5EF4-FFF2-40B4-BE49-F238E27FC236}">
              <a16:creationId xmlns=""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69" name="Text Box 6">
          <a:extLst>
            <a:ext uri="{FF2B5EF4-FFF2-40B4-BE49-F238E27FC236}">
              <a16:creationId xmlns=""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0" name="Text Box 1">
          <a:extLst>
            <a:ext uri="{FF2B5EF4-FFF2-40B4-BE49-F238E27FC236}">
              <a16:creationId xmlns=""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1" name="Text Box 2">
          <a:extLst>
            <a:ext uri="{FF2B5EF4-FFF2-40B4-BE49-F238E27FC236}">
              <a16:creationId xmlns=""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2" name="Text Box 3">
          <a:extLst>
            <a:ext uri="{FF2B5EF4-FFF2-40B4-BE49-F238E27FC236}">
              <a16:creationId xmlns=""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3" name="Text Box 4">
          <a:extLst>
            <a:ext uri="{FF2B5EF4-FFF2-40B4-BE49-F238E27FC236}">
              <a16:creationId xmlns=""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4" name="Text Box 5">
          <a:extLst>
            <a:ext uri="{FF2B5EF4-FFF2-40B4-BE49-F238E27FC236}">
              <a16:creationId xmlns=""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5" name="Text Box 6">
          <a:extLst>
            <a:ext uri="{FF2B5EF4-FFF2-40B4-BE49-F238E27FC236}">
              <a16:creationId xmlns=""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6" name="Text Box 1">
          <a:extLst>
            <a:ext uri="{FF2B5EF4-FFF2-40B4-BE49-F238E27FC236}">
              <a16:creationId xmlns=""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7" name="Text Box 2">
          <a:extLst>
            <a:ext uri="{FF2B5EF4-FFF2-40B4-BE49-F238E27FC236}">
              <a16:creationId xmlns=""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8" name="Text Box 3">
          <a:extLst>
            <a:ext uri="{FF2B5EF4-FFF2-40B4-BE49-F238E27FC236}">
              <a16:creationId xmlns=""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79" name="Text Box 4">
          <a:extLst>
            <a:ext uri="{FF2B5EF4-FFF2-40B4-BE49-F238E27FC236}">
              <a16:creationId xmlns=""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80" name="Text Box 5">
          <a:extLst>
            <a:ext uri="{FF2B5EF4-FFF2-40B4-BE49-F238E27FC236}">
              <a16:creationId xmlns=""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881" name="Text Box 6">
          <a:extLst>
            <a:ext uri="{FF2B5EF4-FFF2-40B4-BE49-F238E27FC236}">
              <a16:creationId xmlns=""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82" name="Text Box 18">
          <a:extLst>
            <a:ext uri="{FF2B5EF4-FFF2-40B4-BE49-F238E27FC236}">
              <a16:creationId xmlns=""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83" name="Text Box 19">
          <a:extLst>
            <a:ext uri="{FF2B5EF4-FFF2-40B4-BE49-F238E27FC236}">
              <a16:creationId xmlns=""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84" name="Text Box 20">
          <a:extLst>
            <a:ext uri="{FF2B5EF4-FFF2-40B4-BE49-F238E27FC236}">
              <a16:creationId xmlns=""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85" name="Text Box 18">
          <a:extLst>
            <a:ext uri="{FF2B5EF4-FFF2-40B4-BE49-F238E27FC236}">
              <a16:creationId xmlns=""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86" name="Text Box 19">
          <a:extLst>
            <a:ext uri="{FF2B5EF4-FFF2-40B4-BE49-F238E27FC236}">
              <a16:creationId xmlns=""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87" name="Text Box 20">
          <a:extLst>
            <a:ext uri="{FF2B5EF4-FFF2-40B4-BE49-F238E27FC236}">
              <a16:creationId xmlns=""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88" name="Text Box 54">
          <a:extLst>
            <a:ext uri="{FF2B5EF4-FFF2-40B4-BE49-F238E27FC236}">
              <a16:creationId xmlns=""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89" name="Text Box 55">
          <a:extLst>
            <a:ext uri="{FF2B5EF4-FFF2-40B4-BE49-F238E27FC236}">
              <a16:creationId xmlns=""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90" name="Text Box 56">
          <a:extLst>
            <a:ext uri="{FF2B5EF4-FFF2-40B4-BE49-F238E27FC236}">
              <a16:creationId xmlns=""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91" name="Text Box 18">
          <a:extLst>
            <a:ext uri="{FF2B5EF4-FFF2-40B4-BE49-F238E27FC236}">
              <a16:creationId xmlns=""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92" name="Text Box 19">
          <a:extLst>
            <a:ext uri="{FF2B5EF4-FFF2-40B4-BE49-F238E27FC236}">
              <a16:creationId xmlns=""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93" name="Text Box 20">
          <a:extLst>
            <a:ext uri="{FF2B5EF4-FFF2-40B4-BE49-F238E27FC236}">
              <a16:creationId xmlns=""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94" name="Text Box 18">
          <a:extLst>
            <a:ext uri="{FF2B5EF4-FFF2-40B4-BE49-F238E27FC236}">
              <a16:creationId xmlns=""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95" name="Text Box 19">
          <a:extLst>
            <a:ext uri="{FF2B5EF4-FFF2-40B4-BE49-F238E27FC236}">
              <a16:creationId xmlns=""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96" name="Text Box 20">
          <a:extLst>
            <a:ext uri="{FF2B5EF4-FFF2-40B4-BE49-F238E27FC236}">
              <a16:creationId xmlns=""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97" name="Text Box 54">
          <a:extLst>
            <a:ext uri="{FF2B5EF4-FFF2-40B4-BE49-F238E27FC236}">
              <a16:creationId xmlns=""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898" name="Text Box 55">
          <a:extLst>
            <a:ext uri="{FF2B5EF4-FFF2-40B4-BE49-F238E27FC236}">
              <a16:creationId xmlns=""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899" name="Text Box 56">
          <a:extLst>
            <a:ext uri="{FF2B5EF4-FFF2-40B4-BE49-F238E27FC236}">
              <a16:creationId xmlns=""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0" name="Text Box 18">
          <a:extLst>
            <a:ext uri="{FF2B5EF4-FFF2-40B4-BE49-F238E27FC236}">
              <a16:creationId xmlns=""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1" name="Text Box 19">
          <a:extLst>
            <a:ext uri="{FF2B5EF4-FFF2-40B4-BE49-F238E27FC236}">
              <a16:creationId xmlns=""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02" name="Text Box 20">
          <a:extLst>
            <a:ext uri="{FF2B5EF4-FFF2-40B4-BE49-F238E27FC236}">
              <a16:creationId xmlns=""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3" name="Text Box 18">
          <a:extLst>
            <a:ext uri="{FF2B5EF4-FFF2-40B4-BE49-F238E27FC236}">
              <a16:creationId xmlns=""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4" name="Text Box 19">
          <a:extLst>
            <a:ext uri="{FF2B5EF4-FFF2-40B4-BE49-F238E27FC236}">
              <a16:creationId xmlns=""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05" name="Text Box 20">
          <a:extLst>
            <a:ext uri="{FF2B5EF4-FFF2-40B4-BE49-F238E27FC236}">
              <a16:creationId xmlns=""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6" name="Text Box 54">
          <a:extLst>
            <a:ext uri="{FF2B5EF4-FFF2-40B4-BE49-F238E27FC236}">
              <a16:creationId xmlns=""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7" name="Text Box 55">
          <a:extLst>
            <a:ext uri="{FF2B5EF4-FFF2-40B4-BE49-F238E27FC236}">
              <a16:creationId xmlns=""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08" name="Text Box 56">
          <a:extLst>
            <a:ext uri="{FF2B5EF4-FFF2-40B4-BE49-F238E27FC236}">
              <a16:creationId xmlns=""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09" name="Text Box 18">
          <a:extLst>
            <a:ext uri="{FF2B5EF4-FFF2-40B4-BE49-F238E27FC236}">
              <a16:creationId xmlns=""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10" name="Text Box 19">
          <a:extLst>
            <a:ext uri="{FF2B5EF4-FFF2-40B4-BE49-F238E27FC236}">
              <a16:creationId xmlns=""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11" name="Text Box 20">
          <a:extLst>
            <a:ext uri="{FF2B5EF4-FFF2-40B4-BE49-F238E27FC236}">
              <a16:creationId xmlns=""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12" name="Text Box 18">
          <a:extLst>
            <a:ext uri="{FF2B5EF4-FFF2-40B4-BE49-F238E27FC236}">
              <a16:creationId xmlns=""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13" name="Text Box 19">
          <a:extLst>
            <a:ext uri="{FF2B5EF4-FFF2-40B4-BE49-F238E27FC236}">
              <a16:creationId xmlns=""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14" name="Text Box 20">
          <a:extLst>
            <a:ext uri="{FF2B5EF4-FFF2-40B4-BE49-F238E27FC236}">
              <a16:creationId xmlns=""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15" name="Text Box 54">
          <a:extLst>
            <a:ext uri="{FF2B5EF4-FFF2-40B4-BE49-F238E27FC236}">
              <a16:creationId xmlns=""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16" name="Text Box 55">
          <a:extLst>
            <a:ext uri="{FF2B5EF4-FFF2-40B4-BE49-F238E27FC236}">
              <a16:creationId xmlns=""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17" name="Text Box 56">
          <a:extLst>
            <a:ext uri="{FF2B5EF4-FFF2-40B4-BE49-F238E27FC236}">
              <a16:creationId xmlns=""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18" name="Text Box 1">
          <a:extLst>
            <a:ext uri="{FF2B5EF4-FFF2-40B4-BE49-F238E27FC236}">
              <a16:creationId xmlns=""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19" name="Text Box 2">
          <a:extLst>
            <a:ext uri="{FF2B5EF4-FFF2-40B4-BE49-F238E27FC236}">
              <a16:creationId xmlns=""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0" name="Text Box 3">
          <a:extLst>
            <a:ext uri="{FF2B5EF4-FFF2-40B4-BE49-F238E27FC236}">
              <a16:creationId xmlns=""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1" name="Text Box 4">
          <a:extLst>
            <a:ext uri="{FF2B5EF4-FFF2-40B4-BE49-F238E27FC236}">
              <a16:creationId xmlns=""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2" name="Text Box 5">
          <a:extLst>
            <a:ext uri="{FF2B5EF4-FFF2-40B4-BE49-F238E27FC236}">
              <a16:creationId xmlns=""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3" name="Text Box 6">
          <a:extLst>
            <a:ext uri="{FF2B5EF4-FFF2-40B4-BE49-F238E27FC236}">
              <a16:creationId xmlns=""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4" name="Text Box 1">
          <a:extLst>
            <a:ext uri="{FF2B5EF4-FFF2-40B4-BE49-F238E27FC236}">
              <a16:creationId xmlns=""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5" name="Text Box 2">
          <a:extLst>
            <a:ext uri="{FF2B5EF4-FFF2-40B4-BE49-F238E27FC236}">
              <a16:creationId xmlns=""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6" name="Text Box 3">
          <a:extLst>
            <a:ext uri="{FF2B5EF4-FFF2-40B4-BE49-F238E27FC236}">
              <a16:creationId xmlns=""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7" name="Text Box 4">
          <a:extLst>
            <a:ext uri="{FF2B5EF4-FFF2-40B4-BE49-F238E27FC236}">
              <a16:creationId xmlns=""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8" name="Text Box 5">
          <a:extLst>
            <a:ext uri="{FF2B5EF4-FFF2-40B4-BE49-F238E27FC236}">
              <a16:creationId xmlns=""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29" name="Text Box 6">
          <a:extLst>
            <a:ext uri="{FF2B5EF4-FFF2-40B4-BE49-F238E27FC236}">
              <a16:creationId xmlns=""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0" name="Text Box 1">
          <a:extLst>
            <a:ext uri="{FF2B5EF4-FFF2-40B4-BE49-F238E27FC236}">
              <a16:creationId xmlns=""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1" name="Text Box 2">
          <a:extLst>
            <a:ext uri="{FF2B5EF4-FFF2-40B4-BE49-F238E27FC236}">
              <a16:creationId xmlns=""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2" name="Text Box 3">
          <a:extLst>
            <a:ext uri="{FF2B5EF4-FFF2-40B4-BE49-F238E27FC236}">
              <a16:creationId xmlns=""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3" name="Text Box 4">
          <a:extLst>
            <a:ext uri="{FF2B5EF4-FFF2-40B4-BE49-F238E27FC236}">
              <a16:creationId xmlns=""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4" name="Text Box 5">
          <a:extLst>
            <a:ext uri="{FF2B5EF4-FFF2-40B4-BE49-F238E27FC236}">
              <a16:creationId xmlns=""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5" name="Text Box 6">
          <a:extLst>
            <a:ext uri="{FF2B5EF4-FFF2-40B4-BE49-F238E27FC236}">
              <a16:creationId xmlns=""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6" name="Text Box 1">
          <a:extLst>
            <a:ext uri="{FF2B5EF4-FFF2-40B4-BE49-F238E27FC236}">
              <a16:creationId xmlns=""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7" name="Text Box 2">
          <a:extLst>
            <a:ext uri="{FF2B5EF4-FFF2-40B4-BE49-F238E27FC236}">
              <a16:creationId xmlns=""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8" name="Text Box 3">
          <a:extLst>
            <a:ext uri="{FF2B5EF4-FFF2-40B4-BE49-F238E27FC236}">
              <a16:creationId xmlns=""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39" name="Text Box 4">
          <a:extLst>
            <a:ext uri="{FF2B5EF4-FFF2-40B4-BE49-F238E27FC236}">
              <a16:creationId xmlns=""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40" name="Text Box 5">
          <a:extLst>
            <a:ext uri="{FF2B5EF4-FFF2-40B4-BE49-F238E27FC236}">
              <a16:creationId xmlns=""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41" name="Text Box 6">
          <a:extLst>
            <a:ext uri="{FF2B5EF4-FFF2-40B4-BE49-F238E27FC236}">
              <a16:creationId xmlns=""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42" name="Text Box 18">
          <a:extLst>
            <a:ext uri="{FF2B5EF4-FFF2-40B4-BE49-F238E27FC236}">
              <a16:creationId xmlns=""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43" name="Text Box 19">
          <a:extLst>
            <a:ext uri="{FF2B5EF4-FFF2-40B4-BE49-F238E27FC236}">
              <a16:creationId xmlns=""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944" name="Text Box 20">
          <a:extLst>
            <a:ext uri="{FF2B5EF4-FFF2-40B4-BE49-F238E27FC236}">
              <a16:creationId xmlns=""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45" name="Text Box 18">
          <a:extLst>
            <a:ext uri="{FF2B5EF4-FFF2-40B4-BE49-F238E27FC236}">
              <a16:creationId xmlns=""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46" name="Text Box 19">
          <a:extLst>
            <a:ext uri="{FF2B5EF4-FFF2-40B4-BE49-F238E27FC236}">
              <a16:creationId xmlns=""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947" name="Text Box 20">
          <a:extLst>
            <a:ext uri="{FF2B5EF4-FFF2-40B4-BE49-F238E27FC236}">
              <a16:creationId xmlns=""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48" name="Text Box 54">
          <a:extLst>
            <a:ext uri="{FF2B5EF4-FFF2-40B4-BE49-F238E27FC236}">
              <a16:creationId xmlns=""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49" name="Text Box 55">
          <a:extLst>
            <a:ext uri="{FF2B5EF4-FFF2-40B4-BE49-F238E27FC236}">
              <a16:creationId xmlns=""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950" name="Text Box 56">
          <a:extLst>
            <a:ext uri="{FF2B5EF4-FFF2-40B4-BE49-F238E27FC236}">
              <a16:creationId xmlns=""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51" name="Text Box 18">
          <a:extLst>
            <a:ext uri="{FF2B5EF4-FFF2-40B4-BE49-F238E27FC236}">
              <a16:creationId xmlns=""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52" name="Text Box 19">
          <a:extLst>
            <a:ext uri="{FF2B5EF4-FFF2-40B4-BE49-F238E27FC236}">
              <a16:creationId xmlns=""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953" name="Text Box 20">
          <a:extLst>
            <a:ext uri="{FF2B5EF4-FFF2-40B4-BE49-F238E27FC236}">
              <a16:creationId xmlns=""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54" name="Text Box 18">
          <a:extLst>
            <a:ext uri="{FF2B5EF4-FFF2-40B4-BE49-F238E27FC236}">
              <a16:creationId xmlns=""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55" name="Text Box 19">
          <a:extLst>
            <a:ext uri="{FF2B5EF4-FFF2-40B4-BE49-F238E27FC236}">
              <a16:creationId xmlns=""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956" name="Text Box 20">
          <a:extLst>
            <a:ext uri="{FF2B5EF4-FFF2-40B4-BE49-F238E27FC236}">
              <a16:creationId xmlns=""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57" name="Text Box 54">
          <a:extLst>
            <a:ext uri="{FF2B5EF4-FFF2-40B4-BE49-F238E27FC236}">
              <a16:creationId xmlns=""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6958" name="Text Box 55">
          <a:extLst>
            <a:ext uri="{FF2B5EF4-FFF2-40B4-BE49-F238E27FC236}">
              <a16:creationId xmlns=""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6959" name="Text Box 56">
          <a:extLst>
            <a:ext uri="{FF2B5EF4-FFF2-40B4-BE49-F238E27FC236}">
              <a16:creationId xmlns=""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0" name="Text Box 18">
          <a:extLst>
            <a:ext uri="{FF2B5EF4-FFF2-40B4-BE49-F238E27FC236}">
              <a16:creationId xmlns=""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1" name="Text Box 19">
          <a:extLst>
            <a:ext uri="{FF2B5EF4-FFF2-40B4-BE49-F238E27FC236}">
              <a16:creationId xmlns=""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62" name="Text Box 20">
          <a:extLst>
            <a:ext uri="{FF2B5EF4-FFF2-40B4-BE49-F238E27FC236}">
              <a16:creationId xmlns=""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3" name="Text Box 18">
          <a:extLst>
            <a:ext uri="{FF2B5EF4-FFF2-40B4-BE49-F238E27FC236}">
              <a16:creationId xmlns=""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4" name="Text Box 19">
          <a:extLst>
            <a:ext uri="{FF2B5EF4-FFF2-40B4-BE49-F238E27FC236}">
              <a16:creationId xmlns=""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65" name="Text Box 20">
          <a:extLst>
            <a:ext uri="{FF2B5EF4-FFF2-40B4-BE49-F238E27FC236}">
              <a16:creationId xmlns=""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6" name="Text Box 54">
          <a:extLst>
            <a:ext uri="{FF2B5EF4-FFF2-40B4-BE49-F238E27FC236}">
              <a16:creationId xmlns=""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7" name="Text Box 55">
          <a:extLst>
            <a:ext uri="{FF2B5EF4-FFF2-40B4-BE49-F238E27FC236}">
              <a16:creationId xmlns=""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68" name="Text Box 56">
          <a:extLst>
            <a:ext uri="{FF2B5EF4-FFF2-40B4-BE49-F238E27FC236}">
              <a16:creationId xmlns=""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69" name="Text Box 18">
          <a:extLst>
            <a:ext uri="{FF2B5EF4-FFF2-40B4-BE49-F238E27FC236}">
              <a16:creationId xmlns=""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70" name="Text Box 19">
          <a:extLst>
            <a:ext uri="{FF2B5EF4-FFF2-40B4-BE49-F238E27FC236}">
              <a16:creationId xmlns=""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71" name="Text Box 20">
          <a:extLst>
            <a:ext uri="{FF2B5EF4-FFF2-40B4-BE49-F238E27FC236}">
              <a16:creationId xmlns=""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72" name="Text Box 18">
          <a:extLst>
            <a:ext uri="{FF2B5EF4-FFF2-40B4-BE49-F238E27FC236}">
              <a16:creationId xmlns=""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73" name="Text Box 19">
          <a:extLst>
            <a:ext uri="{FF2B5EF4-FFF2-40B4-BE49-F238E27FC236}">
              <a16:creationId xmlns=""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74" name="Text Box 20">
          <a:extLst>
            <a:ext uri="{FF2B5EF4-FFF2-40B4-BE49-F238E27FC236}">
              <a16:creationId xmlns=""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75" name="Text Box 54">
          <a:extLst>
            <a:ext uri="{FF2B5EF4-FFF2-40B4-BE49-F238E27FC236}">
              <a16:creationId xmlns=""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6976" name="Text Box 55">
          <a:extLst>
            <a:ext uri="{FF2B5EF4-FFF2-40B4-BE49-F238E27FC236}">
              <a16:creationId xmlns=""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6977" name="Text Box 56">
          <a:extLst>
            <a:ext uri="{FF2B5EF4-FFF2-40B4-BE49-F238E27FC236}">
              <a16:creationId xmlns=""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78" name="Text Box 1">
          <a:extLst>
            <a:ext uri="{FF2B5EF4-FFF2-40B4-BE49-F238E27FC236}">
              <a16:creationId xmlns=""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79" name="Text Box 2">
          <a:extLst>
            <a:ext uri="{FF2B5EF4-FFF2-40B4-BE49-F238E27FC236}">
              <a16:creationId xmlns=""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0" name="Text Box 3">
          <a:extLst>
            <a:ext uri="{FF2B5EF4-FFF2-40B4-BE49-F238E27FC236}">
              <a16:creationId xmlns=""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1" name="Text Box 4">
          <a:extLst>
            <a:ext uri="{FF2B5EF4-FFF2-40B4-BE49-F238E27FC236}">
              <a16:creationId xmlns=""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2" name="Text Box 5">
          <a:extLst>
            <a:ext uri="{FF2B5EF4-FFF2-40B4-BE49-F238E27FC236}">
              <a16:creationId xmlns=""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3" name="Text Box 6">
          <a:extLst>
            <a:ext uri="{FF2B5EF4-FFF2-40B4-BE49-F238E27FC236}">
              <a16:creationId xmlns=""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4" name="Text Box 1">
          <a:extLst>
            <a:ext uri="{FF2B5EF4-FFF2-40B4-BE49-F238E27FC236}">
              <a16:creationId xmlns=""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5" name="Text Box 2">
          <a:extLst>
            <a:ext uri="{FF2B5EF4-FFF2-40B4-BE49-F238E27FC236}">
              <a16:creationId xmlns=""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6" name="Text Box 3">
          <a:extLst>
            <a:ext uri="{FF2B5EF4-FFF2-40B4-BE49-F238E27FC236}">
              <a16:creationId xmlns=""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7" name="Text Box 4">
          <a:extLst>
            <a:ext uri="{FF2B5EF4-FFF2-40B4-BE49-F238E27FC236}">
              <a16:creationId xmlns=""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8" name="Text Box 5">
          <a:extLst>
            <a:ext uri="{FF2B5EF4-FFF2-40B4-BE49-F238E27FC236}">
              <a16:creationId xmlns=""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89" name="Text Box 6">
          <a:extLst>
            <a:ext uri="{FF2B5EF4-FFF2-40B4-BE49-F238E27FC236}">
              <a16:creationId xmlns=""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0" name="Text Box 1">
          <a:extLst>
            <a:ext uri="{FF2B5EF4-FFF2-40B4-BE49-F238E27FC236}">
              <a16:creationId xmlns=""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1" name="Text Box 2">
          <a:extLst>
            <a:ext uri="{FF2B5EF4-FFF2-40B4-BE49-F238E27FC236}">
              <a16:creationId xmlns=""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2" name="Text Box 3">
          <a:extLst>
            <a:ext uri="{FF2B5EF4-FFF2-40B4-BE49-F238E27FC236}">
              <a16:creationId xmlns=""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3" name="Text Box 4">
          <a:extLst>
            <a:ext uri="{FF2B5EF4-FFF2-40B4-BE49-F238E27FC236}">
              <a16:creationId xmlns=""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4" name="Text Box 5">
          <a:extLst>
            <a:ext uri="{FF2B5EF4-FFF2-40B4-BE49-F238E27FC236}">
              <a16:creationId xmlns=""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5" name="Text Box 6">
          <a:extLst>
            <a:ext uri="{FF2B5EF4-FFF2-40B4-BE49-F238E27FC236}">
              <a16:creationId xmlns=""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6" name="Text Box 1">
          <a:extLst>
            <a:ext uri="{FF2B5EF4-FFF2-40B4-BE49-F238E27FC236}">
              <a16:creationId xmlns=""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7" name="Text Box 2">
          <a:extLst>
            <a:ext uri="{FF2B5EF4-FFF2-40B4-BE49-F238E27FC236}">
              <a16:creationId xmlns=""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8" name="Text Box 3">
          <a:extLst>
            <a:ext uri="{FF2B5EF4-FFF2-40B4-BE49-F238E27FC236}">
              <a16:creationId xmlns=""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6999" name="Text Box 4">
          <a:extLst>
            <a:ext uri="{FF2B5EF4-FFF2-40B4-BE49-F238E27FC236}">
              <a16:creationId xmlns=""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00" name="Text Box 5">
          <a:extLst>
            <a:ext uri="{FF2B5EF4-FFF2-40B4-BE49-F238E27FC236}">
              <a16:creationId xmlns=""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01" name="Text Box 6">
          <a:extLst>
            <a:ext uri="{FF2B5EF4-FFF2-40B4-BE49-F238E27FC236}">
              <a16:creationId xmlns=""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02" name="Text Box 18">
          <a:extLst>
            <a:ext uri="{FF2B5EF4-FFF2-40B4-BE49-F238E27FC236}">
              <a16:creationId xmlns=""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03" name="Text Box 19">
          <a:extLst>
            <a:ext uri="{FF2B5EF4-FFF2-40B4-BE49-F238E27FC236}">
              <a16:creationId xmlns=""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04" name="Text Box 20">
          <a:extLst>
            <a:ext uri="{FF2B5EF4-FFF2-40B4-BE49-F238E27FC236}">
              <a16:creationId xmlns=""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05" name="Text Box 18">
          <a:extLst>
            <a:ext uri="{FF2B5EF4-FFF2-40B4-BE49-F238E27FC236}">
              <a16:creationId xmlns=""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06" name="Text Box 19">
          <a:extLst>
            <a:ext uri="{FF2B5EF4-FFF2-40B4-BE49-F238E27FC236}">
              <a16:creationId xmlns=""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07" name="Text Box 20">
          <a:extLst>
            <a:ext uri="{FF2B5EF4-FFF2-40B4-BE49-F238E27FC236}">
              <a16:creationId xmlns=""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08" name="Text Box 54">
          <a:extLst>
            <a:ext uri="{FF2B5EF4-FFF2-40B4-BE49-F238E27FC236}">
              <a16:creationId xmlns=""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09" name="Text Box 55">
          <a:extLst>
            <a:ext uri="{FF2B5EF4-FFF2-40B4-BE49-F238E27FC236}">
              <a16:creationId xmlns=""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10" name="Text Box 56">
          <a:extLst>
            <a:ext uri="{FF2B5EF4-FFF2-40B4-BE49-F238E27FC236}">
              <a16:creationId xmlns=""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11" name="Text Box 18">
          <a:extLst>
            <a:ext uri="{FF2B5EF4-FFF2-40B4-BE49-F238E27FC236}">
              <a16:creationId xmlns=""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12" name="Text Box 19">
          <a:extLst>
            <a:ext uri="{FF2B5EF4-FFF2-40B4-BE49-F238E27FC236}">
              <a16:creationId xmlns=""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13" name="Text Box 20">
          <a:extLst>
            <a:ext uri="{FF2B5EF4-FFF2-40B4-BE49-F238E27FC236}">
              <a16:creationId xmlns=""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14" name="Text Box 18">
          <a:extLst>
            <a:ext uri="{FF2B5EF4-FFF2-40B4-BE49-F238E27FC236}">
              <a16:creationId xmlns=""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15" name="Text Box 19">
          <a:extLst>
            <a:ext uri="{FF2B5EF4-FFF2-40B4-BE49-F238E27FC236}">
              <a16:creationId xmlns=""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16" name="Text Box 20">
          <a:extLst>
            <a:ext uri="{FF2B5EF4-FFF2-40B4-BE49-F238E27FC236}">
              <a16:creationId xmlns=""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17" name="Text Box 54">
          <a:extLst>
            <a:ext uri="{FF2B5EF4-FFF2-40B4-BE49-F238E27FC236}">
              <a16:creationId xmlns=""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18" name="Text Box 55">
          <a:extLst>
            <a:ext uri="{FF2B5EF4-FFF2-40B4-BE49-F238E27FC236}">
              <a16:creationId xmlns=""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19" name="Text Box 56">
          <a:extLst>
            <a:ext uri="{FF2B5EF4-FFF2-40B4-BE49-F238E27FC236}">
              <a16:creationId xmlns=""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0" name="Text Box 18">
          <a:extLst>
            <a:ext uri="{FF2B5EF4-FFF2-40B4-BE49-F238E27FC236}">
              <a16:creationId xmlns=""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1" name="Text Box 19">
          <a:extLst>
            <a:ext uri="{FF2B5EF4-FFF2-40B4-BE49-F238E27FC236}">
              <a16:creationId xmlns=""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22" name="Text Box 20">
          <a:extLst>
            <a:ext uri="{FF2B5EF4-FFF2-40B4-BE49-F238E27FC236}">
              <a16:creationId xmlns=""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3" name="Text Box 18">
          <a:extLst>
            <a:ext uri="{FF2B5EF4-FFF2-40B4-BE49-F238E27FC236}">
              <a16:creationId xmlns=""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4" name="Text Box 19">
          <a:extLst>
            <a:ext uri="{FF2B5EF4-FFF2-40B4-BE49-F238E27FC236}">
              <a16:creationId xmlns=""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25" name="Text Box 20">
          <a:extLst>
            <a:ext uri="{FF2B5EF4-FFF2-40B4-BE49-F238E27FC236}">
              <a16:creationId xmlns=""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6" name="Text Box 54">
          <a:extLst>
            <a:ext uri="{FF2B5EF4-FFF2-40B4-BE49-F238E27FC236}">
              <a16:creationId xmlns=""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7" name="Text Box 55">
          <a:extLst>
            <a:ext uri="{FF2B5EF4-FFF2-40B4-BE49-F238E27FC236}">
              <a16:creationId xmlns=""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28" name="Text Box 56">
          <a:extLst>
            <a:ext uri="{FF2B5EF4-FFF2-40B4-BE49-F238E27FC236}">
              <a16:creationId xmlns=""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29" name="Text Box 18">
          <a:extLst>
            <a:ext uri="{FF2B5EF4-FFF2-40B4-BE49-F238E27FC236}">
              <a16:creationId xmlns=""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30" name="Text Box 19">
          <a:extLst>
            <a:ext uri="{FF2B5EF4-FFF2-40B4-BE49-F238E27FC236}">
              <a16:creationId xmlns=""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31" name="Text Box 20">
          <a:extLst>
            <a:ext uri="{FF2B5EF4-FFF2-40B4-BE49-F238E27FC236}">
              <a16:creationId xmlns=""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32" name="Text Box 18">
          <a:extLst>
            <a:ext uri="{FF2B5EF4-FFF2-40B4-BE49-F238E27FC236}">
              <a16:creationId xmlns=""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33" name="Text Box 19">
          <a:extLst>
            <a:ext uri="{FF2B5EF4-FFF2-40B4-BE49-F238E27FC236}">
              <a16:creationId xmlns=""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34" name="Text Box 20">
          <a:extLst>
            <a:ext uri="{FF2B5EF4-FFF2-40B4-BE49-F238E27FC236}">
              <a16:creationId xmlns=""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35" name="Text Box 54">
          <a:extLst>
            <a:ext uri="{FF2B5EF4-FFF2-40B4-BE49-F238E27FC236}">
              <a16:creationId xmlns=""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36" name="Text Box 55">
          <a:extLst>
            <a:ext uri="{FF2B5EF4-FFF2-40B4-BE49-F238E27FC236}">
              <a16:creationId xmlns=""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37" name="Text Box 56">
          <a:extLst>
            <a:ext uri="{FF2B5EF4-FFF2-40B4-BE49-F238E27FC236}">
              <a16:creationId xmlns=""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38" name="Text Box 1">
          <a:extLst>
            <a:ext uri="{FF2B5EF4-FFF2-40B4-BE49-F238E27FC236}">
              <a16:creationId xmlns=""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39" name="Text Box 2">
          <a:extLst>
            <a:ext uri="{FF2B5EF4-FFF2-40B4-BE49-F238E27FC236}">
              <a16:creationId xmlns=""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0" name="Text Box 3">
          <a:extLst>
            <a:ext uri="{FF2B5EF4-FFF2-40B4-BE49-F238E27FC236}">
              <a16:creationId xmlns=""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1" name="Text Box 4">
          <a:extLst>
            <a:ext uri="{FF2B5EF4-FFF2-40B4-BE49-F238E27FC236}">
              <a16:creationId xmlns=""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2" name="Text Box 5">
          <a:extLst>
            <a:ext uri="{FF2B5EF4-FFF2-40B4-BE49-F238E27FC236}">
              <a16:creationId xmlns=""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3" name="Text Box 6">
          <a:extLst>
            <a:ext uri="{FF2B5EF4-FFF2-40B4-BE49-F238E27FC236}">
              <a16:creationId xmlns=""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4" name="Text Box 1">
          <a:extLst>
            <a:ext uri="{FF2B5EF4-FFF2-40B4-BE49-F238E27FC236}">
              <a16:creationId xmlns=""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5" name="Text Box 2">
          <a:extLst>
            <a:ext uri="{FF2B5EF4-FFF2-40B4-BE49-F238E27FC236}">
              <a16:creationId xmlns=""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6" name="Text Box 3">
          <a:extLst>
            <a:ext uri="{FF2B5EF4-FFF2-40B4-BE49-F238E27FC236}">
              <a16:creationId xmlns=""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7" name="Text Box 4">
          <a:extLst>
            <a:ext uri="{FF2B5EF4-FFF2-40B4-BE49-F238E27FC236}">
              <a16:creationId xmlns=""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8" name="Text Box 5">
          <a:extLst>
            <a:ext uri="{FF2B5EF4-FFF2-40B4-BE49-F238E27FC236}">
              <a16:creationId xmlns=""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49" name="Text Box 6">
          <a:extLst>
            <a:ext uri="{FF2B5EF4-FFF2-40B4-BE49-F238E27FC236}">
              <a16:creationId xmlns=""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0" name="Text Box 1">
          <a:extLst>
            <a:ext uri="{FF2B5EF4-FFF2-40B4-BE49-F238E27FC236}">
              <a16:creationId xmlns=""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1" name="Text Box 2">
          <a:extLst>
            <a:ext uri="{FF2B5EF4-FFF2-40B4-BE49-F238E27FC236}">
              <a16:creationId xmlns=""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2" name="Text Box 3">
          <a:extLst>
            <a:ext uri="{FF2B5EF4-FFF2-40B4-BE49-F238E27FC236}">
              <a16:creationId xmlns=""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3" name="Text Box 4">
          <a:extLst>
            <a:ext uri="{FF2B5EF4-FFF2-40B4-BE49-F238E27FC236}">
              <a16:creationId xmlns=""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4" name="Text Box 5">
          <a:extLst>
            <a:ext uri="{FF2B5EF4-FFF2-40B4-BE49-F238E27FC236}">
              <a16:creationId xmlns=""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5" name="Text Box 6">
          <a:extLst>
            <a:ext uri="{FF2B5EF4-FFF2-40B4-BE49-F238E27FC236}">
              <a16:creationId xmlns=""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6" name="Text Box 1">
          <a:extLst>
            <a:ext uri="{FF2B5EF4-FFF2-40B4-BE49-F238E27FC236}">
              <a16:creationId xmlns=""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7" name="Text Box 2">
          <a:extLst>
            <a:ext uri="{FF2B5EF4-FFF2-40B4-BE49-F238E27FC236}">
              <a16:creationId xmlns=""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8" name="Text Box 3">
          <a:extLst>
            <a:ext uri="{FF2B5EF4-FFF2-40B4-BE49-F238E27FC236}">
              <a16:creationId xmlns=""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59" name="Text Box 4">
          <a:extLst>
            <a:ext uri="{FF2B5EF4-FFF2-40B4-BE49-F238E27FC236}">
              <a16:creationId xmlns=""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60" name="Text Box 5">
          <a:extLst>
            <a:ext uri="{FF2B5EF4-FFF2-40B4-BE49-F238E27FC236}">
              <a16:creationId xmlns=""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61" name="Text Box 6">
          <a:extLst>
            <a:ext uri="{FF2B5EF4-FFF2-40B4-BE49-F238E27FC236}">
              <a16:creationId xmlns=""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62" name="Text Box 18">
          <a:extLst>
            <a:ext uri="{FF2B5EF4-FFF2-40B4-BE49-F238E27FC236}">
              <a16:creationId xmlns=""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63" name="Text Box 19">
          <a:extLst>
            <a:ext uri="{FF2B5EF4-FFF2-40B4-BE49-F238E27FC236}">
              <a16:creationId xmlns=""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64" name="Text Box 20">
          <a:extLst>
            <a:ext uri="{FF2B5EF4-FFF2-40B4-BE49-F238E27FC236}">
              <a16:creationId xmlns=""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65" name="Text Box 18">
          <a:extLst>
            <a:ext uri="{FF2B5EF4-FFF2-40B4-BE49-F238E27FC236}">
              <a16:creationId xmlns=""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66" name="Text Box 19">
          <a:extLst>
            <a:ext uri="{FF2B5EF4-FFF2-40B4-BE49-F238E27FC236}">
              <a16:creationId xmlns=""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67" name="Text Box 20">
          <a:extLst>
            <a:ext uri="{FF2B5EF4-FFF2-40B4-BE49-F238E27FC236}">
              <a16:creationId xmlns=""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68" name="Text Box 54">
          <a:extLst>
            <a:ext uri="{FF2B5EF4-FFF2-40B4-BE49-F238E27FC236}">
              <a16:creationId xmlns=""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69" name="Text Box 55">
          <a:extLst>
            <a:ext uri="{FF2B5EF4-FFF2-40B4-BE49-F238E27FC236}">
              <a16:creationId xmlns=""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70" name="Text Box 56">
          <a:extLst>
            <a:ext uri="{FF2B5EF4-FFF2-40B4-BE49-F238E27FC236}">
              <a16:creationId xmlns=""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71" name="Text Box 18">
          <a:extLst>
            <a:ext uri="{FF2B5EF4-FFF2-40B4-BE49-F238E27FC236}">
              <a16:creationId xmlns=""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72" name="Text Box 19">
          <a:extLst>
            <a:ext uri="{FF2B5EF4-FFF2-40B4-BE49-F238E27FC236}">
              <a16:creationId xmlns=""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73" name="Text Box 20">
          <a:extLst>
            <a:ext uri="{FF2B5EF4-FFF2-40B4-BE49-F238E27FC236}">
              <a16:creationId xmlns=""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74" name="Text Box 18">
          <a:extLst>
            <a:ext uri="{FF2B5EF4-FFF2-40B4-BE49-F238E27FC236}">
              <a16:creationId xmlns=""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75" name="Text Box 19">
          <a:extLst>
            <a:ext uri="{FF2B5EF4-FFF2-40B4-BE49-F238E27FC236}">
              <a16:creationId xmlns=""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76" name="Text Box 20">
          <a:extLst>
            <a:ext uri="{FF2B5EF4-FFF2-40B4-BE49-F238E27FC236}">
              <a16:creationId xmlns=""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77" name="Text Box 54">
          <a:extLst>
            <a:ext uri="{FF2B5EF4-FFF2-40B4-BE49-F238E27FC236}">
              <a16:creationId xmlns=""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66675</xdr:rowOff>
    </xdr:to>
    <xdr:sp macro="" textlink="">
      <xdr:nvSpPr>
        <xdr:cNvPr id="7078" name="Text Box 55">
          <a:extLst>
            <a:ext uri="{FF2B5EF4-FFF2-40B4-BE49-F238E27FC236}">
              <a16:creationId xmlns=""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304800</xdr:colOff>
      <xdr:row>110</xdr:row>
      <xdr:rowOff>66675</xdr:rowOff>
    </xdr:to>
    <xdr:sp macro="" textlink="">
      <xdr:nvSpPr>
        <xdr:cNvPr id="7079" name="Text Box 56">
          <a:extLst>
            <a:ext uri="{FF2B5EF4-FFF2-40B4-BE49-F238E27FC236}">
              <a16:creationId xmlns=""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0" name="Text Box 18">
          <a:extLst>
            <a:ext uri="{FF2B5EF4-FFF2-40B4-BE49-F238E27FC236}">
              <a16:creationId xmlns=""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1" name="Text Box 19">
          <a:extLst>
            <a:ext uri="{FF2B5EF4-FFF2-40B4-BE49-F238E27FC236}">
              <a16:creationId xmlns=""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82" name="Text Box 20">
          <a:extLst>
            <a:ext uri="{FF2B5EF4-FFF2-40B4-BE49-F238E27FC236}">
              <a16:creationId xmlns=""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3" name="Text Box 18">
          <a:extLst>
            <a:ext uri="{FF2B5EF4-FFF2-40B4-BE49-F238E27FC236}">
              <a16:creationId xmlns=""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4" name="Text Box 19">
          <a:extLst>
            <a:ext uri="{FF2B5EF4-FFF2-40B4-BE49-F238E27FC236}">
              <a16:creationId xmlns=""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85" name="Text Box 20">
          <a:extLst>
            <a:ext uri="{FF2B5EF4-FFF2-40B4-BE49-F238E27FC236}">
              <a16:creationId xmlns=""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6" name="Text Box 54">
          <a:extLst>
            <a:ext uri="{FF2B5EF4-FFF2-40B4-BE49-F238E27FC236}">
              <a16:creationId xmlns=""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7" name="Text Box 55">
          <a:extLst>
            <a:ext uri="{FF2B5EF4-FFF2-40B4-BE49-F238E27FC236}">
              <a16:creationId xmlns=""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88" name="Text Box 56">
          <a:extLst>
            <a:ext uri="{FF2B5EF4-FFF2-40B4-BE49-F238E27FC236}">
              <a16:creationId xmlns=""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89" name="Text Box 18">
          <a:extLst>
            <a:ext uri="{FF2B5EF4-FFF2-40B4-BE49-F238E27FC236}">
              <a16:creationId xmlns=""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90" name="Text Box 19">
          <a:extLst>
            <a:ext uri="{FF2B5EF4-FFF2-40B4-BE49-F238E27FC236}">
              <a16:creationId xmlns=""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91" name="Text Box 20">
          <a:extLst>
            <a:ext uri="{FF2B5EF4-FFF2-40B4-BE49-F238E27FC236}">
              <a16:creationId xmlns=""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92" name="Text Box 18">
          <a:extLst>
            <a:ext uri="{FF2B5EF4-FFF2-40B4-BE49-F238E27FC236}">
              <a16:creationId xmlns=""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93" name="Text Box 19">
          <a:extLst>
            <a:ext uri="{FF2B5EF4-FFF2-40B4-BE49-F238E27FC236}">
              <a16:creationId xmlns=""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94" name="Text Box 20">
          <a:extLst>
            <a:ext uri="{FF2B5EF4-FFF2-40B4-BE49-F238E27FC236}">
              <a16:creationId xmlns=""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95" name="Text Box 54">
          <a:extLst>
            <a:ext uri="{FF2B5EF4-FFF2-40B4-BE49-F238E27FC236}">
              <a16:creationId xmlns=""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76200</xdr:colOff>
      <xdr:row>110</xdr:row>
      <xdr:rowOff>47625</xdr:rowOff>
    </xdr:to>
    <xdr:sp macro="" textlink="">
      <xdr:nvSpPr>
        <xdr:cNvPr id="7096" name="Text Box 55">
          <a:extLst>
            <a:ext uri="{FF2B5EF4-FFF2-40B4-BE49-F238E27FC236}">
              <a16:creationId xmlns=""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110</xdr:row>
      <xdr:rowOff>0</xdr:rowOff>
    </xdr:from>
    <xdr:to>
      <xdr:col>1</xdr:col>
      <xdr:colOff>361950</xdr:colOff>
      <xdr:row>110</xdr:row>
      <xdr:rowOff>47625</xdr:rowOff>
    </xdr:to>
    <xdr:sp macro="" textlink="">
      <xdr:nvSpPr>
        <xdr:cNvPr id="7097" name="Text Box 56">
          <a:extLst>
            <a:ext uri="{FF2B5EF4-FFF2-40B4-BE49-F238E27FC236}">
              <a16:creationId xmlns=""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98" name="Text Box 1">
          <a:extLst>
            <a:ext uri="{FF2B5EF4-FFF2-40B4-BE49-F238E27FC236}">
              <a16:creationId xmlns=""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099" name="Text Box 2">
          <a:extLst>
            <a:ext uri="{FF2B5EF4-FFF2-40B4-BE49-F238E27FC236}">
              <a16:creationId xmlns=""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0" name="Text Box 3">
          <a:extLst>
            <a:ext uri="{FF2B5EF4-FFF2-40B4-BE49-F238E27FC236}">
              <a16:creationId xmlns=""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1" name="Text Box 4">
          <a:extLst>
            <a:ext uri="{FF2B5EF4-FFF2-40B4-BE49-F238E27FC236}">
              <a16:creationId xmlns=""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2" name="Text Box 5">
          <a:extLst>
            <a:ext uri="{FF2B5EF4-FFF2-40B4-BE49-F238E27FC236}">
              <a16:creationId xmlns=""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3" name="Text Box 6">
          <a:extLst>
            <a:ext uri="{FF2B5EF4-FFF2-40B4-BE49-F238E27FC236}">
              <a16:creationId xmlns=""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4" name="Text Box 1">
          <a:extLst>
            <a:ext uri="{FF2B5EF4-FFF2-40B4-BE49-F238E27FC236}">
              <a16:creationId xmlns=""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5" name="Text Box 2">
          <a:extLst>
            <a:ext uri="{FF2B5EF4-FFF2-40B4-BE49-F238E27FC236}">
              <a16:creationId xmlns=""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6" name="Text Box 3">
          <a:extLst>
            <a:ext uri="{FF2B5EF4-FFF2-40B4-BE49-F238E27FC236}">
              <a16:creationId xmlns=""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7" name="Text Box 4">
          <a:extLst>
            <a:ext uri="{FF2B5EF4-FFF2-40B4-BE49-F238E27FC236}">
              <a16:creationId xmlns=""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8" name="Text Box 5">
          <a:extLst>
            <a:ext uri="{FF2B5EF4-FFF2-40B4-BE49-F238E27FC236}">
              <a16:creationId xmlns=""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09" name="Text Box 6">
          <a:extLst>
            <a:ext uri="{FF2B5EF4-FFF2-40B4-BE49-F238E27FC236}">
              <a16:creationId xmlns=""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0" name="Text Box 1">
          <a:extLst>
            <a:ext uri="{FF2B5EF4-FFF2-40B4-BE49-F238E27FC236}">
              <a16:creationId xmlns=""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1" name="Text Box 2">
          <a:extLst>
            <a:ext uri="{FF2B5EF4-FFF2-40B4-BE49-F238E27FC236}">
              <a16:creationId xmlns=""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2" name="Text Box 3">
          <a:extLst>
            <a:ext uri="{FF2B5EF4-FFF2-40B4-BE49-F238E27FC236}">
              <a16:creationId xmlns=""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3" name="Text Box 4">
          <a:extLst>
            <a:ext uri="{FF2B5EF4-FFF2-40B4-BE49-F238E27FC236}">
              <a16:creationId xmlns=""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4" name="Text Box 5">
          <a:extLst>
            <a:ext uri="{FF2B5EF4-FFF2-40B4-BE49-F238E27FC236}">
              <a16:creationId xmlns=""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5" name="Text Box 6">
          <a:extLst>
            <a:ext uri="{FF2B5EF4-FFF2-40B4-BE49-F238E27FC236}">
              <a16:creationId xmlns=""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6" name="Text Box 1">
          <a:extLst>
            <a:ext uri="{FF2B5EF4-FFF2-40B4-BE49-F238E27FC236}">
              <a16:creationId xmlns=""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7" name="Text Box 2">
          <a:extLst>
            <a:ext uri="{FF2B5EF4-FFF2-40B4-BE49-F238E27FC236}">
              <a16:creationId xmlns=""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8" name="Text Box 3">
          <a:extLst>
            <a:ext uri="{FF2B5EF4-FFF2-40B4-BE49-F238E27FC236}">
              <a16:creationId xmlns=""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19" name="Text Box 4">
          <a:extLst>
            <a:ext uri="{FF2B5EF4-FFF2-40B4-BE49-F238E27FC236}">
              <a16:creationId xmlns=""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20" name="Text Box 5">
          <a:extLst>
            <a:ext uri="{FF2B5EF4-FFF2-40B4-BE49-F238E27FC236}">
              <a16:creationId xmlns=""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110</xdr:row>
      <xdr:rowOff>0</xdr:rowOff>
    </xdr:from>
    <xdr:to>
      <xdr:col>1</xdr:col>
      <xdr:colOff>95250</xdr:colOff>
      <xdr:row>110</xdr:row>
      <xdr:rowOff>66675</xdr:rowOff>
    </xdr:to>
    <xdr:sp macro="" textlink="">
      <xdr:nvSpPr>
        <xdr:cNvPr id="7121" name="Text Box 6">
          <a:extLst>
            <a:ext uri="{FF2B5EF4-FFF2-40B4-BE49-F238E27FC236}">
              <a16:creationId xmlns=""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m\Downloads\Bi&#7875;u%20v&#7889;n%20giai%20ng&#226;n%20CTMTQG%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II 2022"/>
      <sheetName val="B1 tổg CTMT"/>
      <sheetName val="B2 đầu tư"/>
      <sheetName val="B3 S ngiệp"/>
      <sheetName val="Sheet1"/>
      <sheetName val="sn"/>
    </sheetNames>
    <sheetDataSet>
      <sheetData sheetId="0"/>
      <sheetData sheetId="1">
        <row r="11">
          <cell r="D11">
            <v>212139</v>
          </cell>
          <cell r="E11">
            <v>81436.621999999988</v>
          </cell>
        </row>
      </sheetData>
      <sheetData sheetId="2">
        <row r="10">
          <cell r="V10">
            <v>56622.171000000002</v>
          </cell>
          <cell r="W10">
            <v>34415.436000000002</v>
          </cell>
        </row>
      </sheetData>
      <sheetData sheetId="3">
        <row r="7">
          <cell r="H7">
            <v>6483.5031899999994</v>
          </cell>
          <cell r="I7">
            <v>535.74700000000007</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9" zoomScale="91" zoomScaleNormal="91" workbookViewId="0">
      <selection activeCell="H11" sqref="H11"/>
    </sheetView>
  </sheetViews>
  <sheetFormatPr defaultColWidth="9.33203125" defaultRowHeight="12.75"/>
  <cols>
    <col min="1" max="1" width="7" style="188" customWidth="1"/>
    <col min="2" max="2" width="41.6640625" style="188" customWidth="1"/>
    <col min="3" max="3" width="13.5" style="188" customWidth="1"/>
    <col min="4" max="4" width="13.1640625" style="188" customWidth="1"/>
    <col min="5" max="5" width="11.5" style="188" customWidth="1"/>
    <col min="6" max="6" width="14.1640625" style="188" customWidth="1"/>
    <col min="7" max="7" width="11.5" style="188" customWidth="1"/>
    <col min="8" max="10" width="10.33203125" style="188" customWidth="1"/>
    <col min="11" max="11" width="12.33203125" style="188" customWidth="1"/>
    <col min="12" max="12" width="9.33203125" style="188"/>
    <col min="13" max="13" width="13.1640625" style="188" customWidth="1"/>
    <col min="14" max="16384" width="9.33203125" style="188"/>
  </cols>
  <sheetData>
    <row r="1" spans="1:14" ht="15.75">
      <c r="A1" s="186"/>
      <c r="B1" s="186"/>
      <c r="C1" s="186"/>
      <c r="D1" s="187"/>
      <c r="E1" s="186"/>
      <c r="F1" s="186"/>
      <c r="G1" s="186"/>
      <c r="H1" s="186"/>
      <c r="I1" s="265" t="s">
        <v>637</v>
      </c>
      <c r="J1" s="265"/>
      <c r="K1" s="265"/>
    </row>
    <row r="2" spans="1:14" ht="22.5" customHeight="1">
      <c r="A2" s="266" t="s">
        <v>601</v>
      </c>
      <c r="B2" s="266"/>
      <c r="C2" s="266"/>
      <c r="D2" s="266"/>
      <c r="E2" s="266"/>
      <c r="F2" s="266"/>
      <c r="G2" s="266"/>
      <c r="H2" s="266"/>
      <c r="I2" s="266"/>
      <c r="J2" s="266"/>
      <c r="K2" s="266"/>
    </row>
    <row r="3" spans="1:14" ht="15.75">
      <c r="A3" s="267" t="s">
        <v>658</v>
      </c>
      <c r="B3" s="267"/>
      <c r="C3" s="267"/>
      <c r="D3" s="267"/>
      <c r="E3" s="267"/>
      <c r="F3" s="267"/>
      <c r="G3" s="267"/>
      <c r="H3" s="267"/>
      <c r="I3" s="267"/>
      <c r="J3" s="267"/>
      <c r="K3" s="267"/>
    </row>
    <row r="4" spans="1:14" ht="9" customHeight="1">
      <c r="A4" s="209"/>
      <c r="B4" s="209"/>
      <c r="C4" s="209"/>
      <c r="D4" s="209"/>
      <c r="E4" s="209"/>
      <c r="F4" s="209"/>
      <c r="G4" s="209"/>
      <c r="H4" s="209"/>
      <c r="I4" s="209"/>
      <c r="J4" s="209"/>
      <c r="K4" s="209"/>
    </row>
    <row r="5" spans="1:14" ht="15.75">
      <c r="A5" s="189"/>
      <c r="B5" s="190"/>
      <c r="C5" s="190"/>
      <c r="D5" s="191"/>
      <c r="E5" s="190"/>
      <c r="F5" s="192"/>
      <c r="G5" s="193"/>
      <c r="H5" s="193"/>
      <c r="I5" s="259" t="s">
        <v>23</v>
      </c>
      <c r="J5" s="259"/>
      <c r="K5" s="259"/>
    </row>
    <row r="6" spans="1:14" ht="31.5" customHeight="1">
      <c r="A6" s="260" t="s">
        <v>19</v>
      </c>
      <c r="B6" s="260" t="s">
        <v>530</v>
      </c>
      <c r="C6" s="260" t="s">
        <v>531</v>
      </c>
      <c r="D6" s="260"/>
      <c r="E6" s="260"/>
      <c r="F6" s="260"/>
      <c r="G6" s="260"/>
      <c r="H6" s="256" t="s">
        <v>659</v>
      </c>
      <c r="I6" s="257"/>
      <c r="J6" s="258"/>
      <c r="K6" s="261" t="s">
        <v>549</v>
      </c>
    </row>
    <row r="7" spans="1:14" ht="12.75" customHeight="1">
      <c r="A7" s="260"/>
      <c r="B7" s="260"/>
      <c r="C7" s="260" t="s">
        <v>9</v>
      </c>
      <c r="D7" s="260" t="s">
        <v>10</v>
      </c>
      <c r="E7" s="260"/>
      <c r="F7" s="260"/>
      <c r="G7" s="260"/>
      <c r="H7" s="262" t="s">
        <v>9</v>
      </c>
      <c r="I7" s="256" t="s">
        <v>10</v>
      </c>
      <c r="J7" s="258"/>
      <c r="K7" s="261"/>
    </row>
    <row r="8" spans="1:14">
      <c r="A8" s="260"/>
      <c r="B8" s="260"/>
      <c r="C8" s="260"/>
      <c r="D8" s="260" t="s">
        <v>545</v>
      </c>
      <c r="E8" s="260" t="s">
        <v>10</v>
      </c>
      <c r="F8" s="260"/>
      <c r="G8" s="260" t="s">
        <v>591</v>
      </c>
      <c r="H8" s="263"/>
      <c r="I8" s="260" t="s">
        <v>532</v>
      </c>
      <c r="J8" s="260" t="s">
        <v>533</v>
      </c>
      <c r="K8" s="261"/>
    </row>
    <row r="9" spans="1:14">
      <c r="A9" s="260"/>
      <c r="B9" s="260"/>
      <c r="C9" s="260"/>
      <c r="D9" s="260"/>
      <c r="E9" s="260" t="s">
        <v>534</v>
      </c>
      <c r="F9" s="260" t="s">
        <v>535</v>
      </c>
      <c r="G9" s="260"/>
      <c r="H9" s="263"/>
      <c r="I9" s="260"/>
      <c r="J9" s="260"/>
      <c r="K9" s="261"/>
    </row>
    <row r="10" spans="1:14" ht="30" customHeight="1">
      <c r="A10" s="260"/>
      <c r="B10" s="260"/>
      <c r="C10" s="260"/>
      <c r="D10" s="260"/>
      <c r="E10" s="260"/>
      <c r="F10" s="260"/>
      <c r="G10" s="260"/>
      <c r="H10" s="264"/>
      <c r="I10" s="260"/>
      <c r="J10" s="260"/>
      <c r="K10" s="261"/>
    </row>
    <row r="11" spans="1:14" ht="22.5" customHeight="1">
      <c r="A11" s="194"/>
      <c r="B11" s="194" t="s">
        <v>550</v>
      </c>
      <c r="C11" s="195">
        <f>C12+C32+C36</f>
        <v>344732.59962899995</v>
      </c>
      <c r="D11" s="195">
        <f>D12+D32+D36</f>
        <v>245270.90986000001</v>
      </c>
      <c r="E11" s="195">
        <f t="shared" ref="E11:G11" si="0">E12+E32+E36</f>
        <v>233701</v>
      </c>
      <c r="F11" s="195">
        <f>F12+F32+F36</f>
        <v>11569.90986</v>
      </c>
      <c r="G11" s="195">
        <f t="shared" si="0"/>
        <v>99461.68976899999</v>
      </c>
      <c r="H11" s="195">
        <f>H12+H32+H36</f>
        <v>131548.13120500001</v>
      </c>
      <c r="I11" s="195">
        <f>I12+I32+I36</f>
        <v>16638.344000000001</v>
      </c>
      <c r="J11" s="195">
        <f>J12+J32+J36</f>
        <v>114909.787205</v>
      </c>
      <c r="K11" s="196">
        <f>H11/C11</f>
        <v>0.38159469497973697</v>
      </c>
      <c r="L11" s="197"/>
      <c r="N11" s="197"/>
    </row>
    <row r="12" spans="1:14" ht="21" customHeight="1">
      <c r="A12" s="33" t="s">
        <v>3</v>
      </c>
      <c r="B12" s="34" t="s">
        <v>536</v>
      </c>
      <c r="C12" s="35">
        <f>C13+C29</f>
        <v>321462.59962899995</v>
      </c>
      <c r="D12" s="35">
        <f>D13+D29</f>
        <v>237810.90986000001</v>
      </c>
      <c r="E12" s="35">
        <f t="shared" ref="E12:I12" si="1">E13+E29</f>
        <v>226241</v>
      </c>
      <c r="F12" s="35">
        <f>F13+F29</f>
        <v>11569.90986</v>
      </c>
      <c r="G12" s="35">
        <f t="shared" si="1"/>
        <v>83651.68976899999</v>
      </c>
      <c r="H12" s="35">
        <f>H13+H29</f>
        <v>114909.787205</v>
      </c>
      <c r="I12" s="35">
        <f t="shared" si="1"/>
        <v>0</v>
      </c>
      <c r="J12" s="35">
        <f>J13+J29</f>
        <v>114909.787205</v>
      </c>
      <c r="K12" s="196">
        <f t="shared" ref="K12:K37" si="2">H12/C12</f>
        <v>0.35745927313976</v>
      </c>
      <c r="M12" s="197"/>
    </row>
    <row r="13" spans="1:14" ht="28.5" customHeight="1">
      <c r="A13" s="33" t="s">
        <v>462</v>
      </c>
      <c r="B13" s="34" t="s">
        <v>537</v>
      </c>
      <c r="C13" s="38">
        <f>D13+G13</f>
        <v>27886.977629000001</v>
      </c>
      <c r="D13" s="38">
        <f>E13+F13</f>
        <v>25671.90986</v>
      </c>
      <c r="E13" s="35">
        <f>E14+E18+E22</f>
        <v>14102</v>
      </c>
      <c r="F13" s="35">
        <f>F14+F18+F22+F26</f>
        <v>11569.90986</v>
      </c>
      <c r="G13" s="214">
        <f t="shared" ref="G13" si="3">G14+G18+G22</f>
        <v>2215.0677690000002</v>
      </c>
      <c r="H13" s="35">
        <f>H14+H18+H22+H26+H27+H28</f>
        <v>16852.930014999998</v>
      </c>
      <c r="I13" s="35">
        <f t="shared" ref="I13" si="4">I14+I18+I22+I26+I27+I28</f>
        <v>0</v>
      </c>
      <c r="J13" s="35">
        <f>J14+J18+J22+J26+J27+J28</f>
        <v>16852.930014999998</v>
      </c>
      <c r="K13" s="196">
        <f>H13/C13</f>
        <v>0.60432974269231798</v>
      </c>
      <c r="L13" s="197"/>
      <c r="M13" s="197"/>
      <c r="N13" s="197"/>
    </row>
    <row r="14" spans="1:14" ht="28.5" customHeight="1">
      <c r="A14" s="36">
        <v>1</v>
      </c>
      <c r="B14" s="37" t="s">
        <v>538</v>
      </c>
      <c r="C14" s="38">
        <f>D14+G14</f>
        <v>15012</v>
      </c>
      <c r="D14" s="38">
        <f>E14+F14</f>
        <v>15012</v>
      </c>
      <c r="E14" s="38">
        <f>SUM(E15:E17)</f>
        <v>14102</v>
      </c>
      <c r="F14" s="38">
        <f>SUM(F15:F17)</f>
        <v>910</v>
      </c>
      <c r="G14" s="38"/>
      <c r="H14" s="38">
        <f>SUM(H15:H17)</f>
        <v>7047.5410160000001</v>
      </c>
      <c r="I14" s="38">
        <f>SUM(I15:I17)</f>
        <v>0</v>
      </c>
      <c r="J14" s="38">
        <f>SUM(J15:J17)</f>
        <v>7047.5410160000001</v>
      </c>
      <c r="K14" s="196">
        <f>H14/C14</f>
        <v>0.46946049933386624</v>
      </c>
      <c r="L14" s="197"/>
    </row>
    <row r="15" spans="1:14" ht="28.5" customHeight="1">
      <c r="A15" s="39" t="s">
        <v>27</v>
      </c>
      <c r="B15" s="40" t="s">
        <v>539</v>
      </c>
      <c r="C15" s="41">
        <f>D15+G15</f>
        <v>10370</v>
      </c>
      <c r="D15" s="41">
        <f>E15+F15</f>
        <v>10370</v>
      </c>
      <c r="E15" s="41">
        <v>10370</v>
      </c>
      <c r="F15" s="41"/>
      <c r="G15" s="42"/>
      <c r="H15" s="41">
        <f>SUM(I15:J15)</f>
        <v>6375.3580160000001</v>
      </c>
      <c r="I15" s="41"/>
      <c r="J15" s="41">
        <f>'B2'!AJ12+'B2'!AJ25</f>
        <v>6375.3580160000001</v>
      </c>
      <c r="K15" s="198">
        <f t="shared" si="2"/>
        <v>0.61478862256509159</v>
      </c>
      <c r="L15" s="197"/>
    </row>
    <row r="16" spans="1:14" ht="18" customHeight="1">
      <c r="A16" s="39" t="s">
        <v>27</v>
      </c>
      <c r="B16" s="40" t="s">
        <v>540</v>
      </c>
      <c r="C16" s="41">
        <f>D16+G16</f>
        <v>2812</v>
      </c>
      <c r="D16" s="41">
        <f>E16+F16</f>
        <v>2812</v>
      </c>
      <c r="E16" s="41">
        <v>2812</v>
      </c>
      <c r="F16" s="41"/>
      <c r="G16" s="41"/>
      <c r="H16" s="41">
        <f t="shared" ref="H16:H21" si="5">SUM(I16:J16)</f>
        <v>0</v>
      </c>
      <c r="I16" s="41"/>
      <c r="J16" s="41">
        <v>0</v>
      </c>
      <c r="K16" s="198"/>
      <c r="L16" s="197"/>
    </row>
    <row r="17" spans="1:14" ht="18" customHeight="1">
      <c r="A17" s="39" t="s">
        <v>27</v>
      </c>
      <c r="B17" s="40" t="s">
        <v>541</v>
      </c>
      <c r="C17" s="41">
        <f>D17</f>
        <v>1830</v>
      </c>
      <c r="D17" s="41">
        <f>E17+F17</f>
        <v>1830</v>
      </c>
      <c r="E17" s="41">
        <f>110+810</f>
        <v>920</v>
      </c>
      <c r="F17" s="41">
        <v>910</v>
      </c>
      <c r="G17" s="41"/>
      <c r="H17" s="41">
        <f t="shared" si="5"/>
        <v>672.18299999999999</v>
      </c>
      <c r="I17" s="41"/>
      <c r="J17" s="41">
        <f>'B2'!AJ37</f>
        <v>672.18299999999999</v>
      </c>
      <c r="K17" s="198"/>
      <c r="L17" s="197"/>
      <c r="N17" s="197"/>
    </row>
    <row r="18" spans="1:14" s="199" customFormat="1" ht="28.5" customHeight="1">
      <c r="A18" s="57">
        <v>2</v>
      </c>
      <c r="B18" s="58" t="s">
        <v>567</v>
      </c>
      <c r="C18" s="38">
        <f>SUM(C19:C21)</f>
        <v>2215.0677690000002</v>
      </c>
      <c r="D18" s="38">
        <f t="shared" ref="D18:I18" si="6">SUM(D19:D21)</f>
        <v>0</v>
      </c>
      <c r="E18" s="38">
        <f>SUM(E19:E21)</f>
        <v>0</v>
      </c>
      <c r="F18" s="38">
        <f>SUM(F19:F21)</f>
        <v>0</v>
      </c>
      <c r="G18" s="38">
        <f>SUM(G19:G21)</f>
        <v>2215.0677690000002</v>
      </c>
      <c r="H18" s="38">
        <f t="shared" si="6"/>
        <v>1914.2799989999999</v>
      </c>
      <c r="I18" s="38">
        <f t="shared" si="6"/>
        <v>0</v>
      </c>
      <c r="J18" s="38">
        <f>SUM(J19:J21)</f>
        <v>1914.2799989999999</v>
      </c>
      <c r="K18" s="196">
        <f t="shared" si="2"/>
        <v>0.86420832165519157</v>
      </c>
      <c r="L18" s="197"/>
    </row>
    <row r="19" spans="1:14" ht="28.5" customHeight="1">
      <c r="A19" s="39" t="s">
        <v>27</v>
      </c>
      <c r="B19" s="40" t="s">
        <v>539</v>
      </c>
      <c r="C19" s="41">
        <f>D19+G19</f>
        <v>17.12</v>
      </c>
      <c r="D19" s="59"/>
      <c r="E19" s="59"/>
      <c r="F19" s="59"/>
      <c r="G19" s="59">
        <f>'B2'!M103</f>
        <v>17.12</v>
      </c>
      <c r="H19" s="41">
        <f t="shared" si="5"/>
        <v>0</v>
      </c>
      <c r="I19" s="59"/>
      <c r="J19" s="59"/>
      <c r="K19" s="198"/>
      <c r="L19" s="197"/>
    </row>
    <row r="20" spans="1:14" ht="28.5" customHeight="1">
      <c r="A20" s="39" t="s">
        <v>27</v>
      </c>
      <c r="B20" s="40" t="s">
        <v>590</v>
      </c>
      <c r="C20" s="41">
        <f>D20+G20</f>
        <v>192.26610000000002</v>
      </c>
      <c r="D20" s="59"/>
      <c r="E20" s="59"/>
      <c r="F20" s="59"/>
      <c r="G20" s="59">
        <f>'B2'!M107</f>
        <v>192.26610000000002</v>
      </c>
      <c r="H20" s="41">
        <f t="shared" si="5"/>
        <v>33.517999000000003</v>
      </c>
      <c r="I20" s="59"/>
      <c r="J20" s="59">
        <f>'B2'!AJ107</f>
        <v>33.517999000000003</v>
      </c>
      <c r="K20" s="198">
        <f t="shared" si="2"/>
        <v>0.17433129917338522</v>
      </c>
      <c r="L20" s="197"/>
    </row>
    <row r="21" spans="1:14" ht="18" customHeight="1">
      <c r="A21" s="39" t="s">
        <v>27</v>
      </c>
      <c r="B21" s="40" t="s">
        <v>636</v>
      </c>
      <c r="C21" s="41">
        <f>D21+G21</f>
        <v>2005.6816690000001</v>
      </c>
      <c r="D21" s="41"/>
      <c r="E21" s="41"/>
      <c r="F21" s="41"/>
      <c r="G21" s="215">
        <f>'B2'!AG111</f>
        <v>2005.6816690000001</v>
      </c>
      <c r="H21" s="41">
        <f t="shared" si="5"/>
        <v>1880.7619999999999</v>
      </c>
      <c r="I21" s="41"/>
      <c r="J21" s="41">
        <f>'B2'!AJ111</f>
        <v>1880.7619999999999</v>
      </c>
      <c r="K21" s="198"/>
      <c r="L21" s="197"/>
    </row>
    <row r="22" spans="1:14" ht="28.5" customHeight="1">
      <c r="A22" s="36">
        <v>3</v>
      </c>
      <c r="B22" s="37" t="s">
        <v>546</v>
      </c>
      <c r="C22" s="38">
        <f>D22+G22</f>
        <v>6732.9098599999998</v>
      </c>
      <c r="D22" s="38">
        <f>F22</f>
        <v>6732.9098599999998</v>
      </c>
      <c r="E22" s="38">
        <f>SUM(E23:E23)</f>
        <v>0</v>
      </c>
      <c r="F22" s="38">
        <f>'B2'!AH42</f>
        <v>6732.9098599999998</v>
      </c>
      <c r="G22" s="38"/>
      <c r="H22" s="38">
        <f>J22</f>
        <v>3590.7030000000004</v>
      </c>
      <c r="I22" s="38"/>
      <c r="J22" s="38">
        <f>'B2'!AK42</f>
        <v>3590.7030000000004</v>
      </c>
      <c r="K22" s="196"/>
      <c r="L22" s="197"/>
      <c r="M22" s="200"/>
    </row>
    <row r="23" spans="1:14" ht="42.75" hidden="1" customHeight="1">
      <c r="A23" s="36" t="s">
        <v>551</v>
      </c>
      <c r="B23" s="37" t="s">
        <v>624</v>
      </c>
      <c r="C23" s="38">
        <f t="shared" ref="C23:C25" si="7">D23+G23</f>
        <v>483</v>
      </c>
      <c r="D23" s="38">
        <f t="shared" ref="D23:D25" si="8">F23</f>
        <v>483</v>
      </c>
      <c r="E23" s="38">
        <f>E24+E25</f>
        <v>0</v>
      </c>
      <c r="F23" s="38">
        <f>F24+F25</f>
        <v>483</v>
      </c>
      <c r="G23" s="38"/>
      <c r="H23" s="41"/>
      <c r="I23" s="38"/>
      <c r="J23" s="38"/>
      <c r="K23" s="196"/>
      <c r="L23" s="197"/>
    </row>
    <row r="24" spans="1:14" ht="18" hidden="1" customHeight="1">
      <c r="A24" s="96" t="s">
        <v>27</v>
      </c>
      <c r="B24" s="40" t="s">
        <v>608</v>
      </c>
      <c r="C24" s="38">
        <f t="shared" si="7"/>
        <v>243</v>
      </c>
      <c r="D24" s="38">
        <f t="shared" si="8"/>
        <v>243</v>
      </c>
      <c r="E24" s="41"/>
      <c r="F24" s="41">
        <v>243</v>
      </c>
      <c r="G24" s="41"/>
      <c r="H24" s="41"/>
      <c r="I24" s="41"/>
      <c r="J24" s="41"/>
      <c r="K24" s="198"/>
      <c r="L24" s="197"/>
    </row>
    <row r="25" spans="1:14" ht="18" hidden="1" customHeight="1">
      <c r="A25" s="96" t="s">
        <v>27</v>
      </c>
      <c r="B25" s="40" t="s">
        <v>621</v>
      </c>
      <c r="C25" s="38">
        <f t="shared" si="7"/>
        <v>240</v>
      </c>
      <c r="D25" s="38">
        <f t="shared" si="8"/>
        <v>240</v>
      </c>
      <c r="E25" s="41"/>
      <c r="F25" s="41">
        <v>240</v>
      </c>
      <c r="G25" s="41"/>
      <c r="H25" s="41"/>
      <c r="I25" s="41"/>
      <c r="J25" s="41"/>
      <c r="K25" s="198"/>
      <c r="L25" s="197"/>
    </row>
    <row r="26" spans="1:14" s="199" customFormat="1" ht="18" customHeight="1">
      <c r="A26" s="182">
        <v>4</v>
      </c>
      <c r="B26" s="58" t="s">
        <v>643</v>
      </c>
      <c r="C26" s="38">
        <f>D26+G26</f>
        <v>3927</v>
      </c>
      <c r="D26" s="38">
        <f>F26</f>
        <v>3927</v>
      </c>
      <c r="E26" s="183">
        <v>0</v>
      </c>
      <c r="F26" s="183">
        <f>'B2'!AG49</f>
        <v>3927</v>
      </c>
      <c r="G26" s="183"/>
      <c r="H26" s="183">
        <f>J26</f>
        <v>3584.4060000000004</v>
      </c>
      <c r="I26" s="183"/>
      <c r="J26" s="183">
        <f>'B2'!AK49</f>
        <v>3584.4060000000004</v>
      </c>
      <c r="K26" s="196"/>
      <c r="L26" s="197"/>
    </row>
    <row r="27" spans="1:14" s="199" customFormat="1" ht="43.9" customHeight="1">
      <c r="A27" s="182">
        <v>5</v>
      </c>
      <c r="B27" s="58" t="s">
        <v>638</v>
      </c>
      <c r="C27" s="38">
        <f t="shared" ref="C27" si="9">D27+G27</f>
        <v>1088</v>
      </c>
      <c r="D27" s="38">
        <f>F27</f>
        <v>1088</v>
      </c>
      <c r="E27" s="183"/>
      <c r="F27" s="38">
        <v>1088</v>
      </c>
      <c r="G27" s="183"/>
      <c r="H27" s="183">
        <f>J27</f>
        <v>656</v>
      </c>
      <c r="I27" s="183"/>
      <c r="J27" s="183">
        <f>'B2'!AJ57</f>
        <v>656</v>
      </c>
      <c r="K27" s="196"/>
      <c r="L27" s="197"/>
    </row>
    <row r="28" spans="1:14" s="199" customFormat="1" ht="39.6" customHeight="1">
      <c r="A28" s="182">
        <v>6</v>
      </c>
      <c r="B28" s="58" t="s">
        <v>624</v>
      </c>
      <c r="C28" s="38">
        <f>'B2'!AG71</f>
        <v>440</v>
      </c>
      <c r="D28" s="38">
        <f>'B2'!AH71</f>
        <v>440</v>
      </c>
      <c r="E28" s="183"/>
      <c r="F28" s="38">
        <f>D28</f>
        <v>440</v>
      </c>
      <c r="G28" s="183"/>
      <c r="H28" s="183">
        <f>J28</f>
        <v>60</v>
      </c>
      <c r="I28" s="183"/>
      <c r="J28" s="183">
        <f>'B2'!AJ71</f>
        <v>60</v>
      </c>
      <c r="K28" s="196"/>
      <c r="L28" s="197"/>
    </row>
    <row r="29" spans="1:14" ht="28.5" customHeight="1">
      <c r="A29" s="36" t="s">
        <v>26</v>
      </c>
      <c r="B29" s="58" t="s">
        <v>542</v>
      </c>
      <c r="C29" s="38">
        <f>C30+C31</f>
        <v>293575.62199999997</v>
      </c>
      <c r="D29" s="38">
        <f>D30+D31</f>
        <v>212139</v>
      </c>
      <c r="E29" s="38">
        <f>E30+E31</f>
        <v>212139</v>
      </c>
      <c r="F29" s="38"/>
      <c r="G29" s="38">
        <f>G30+G31</f>
        <v>81436.621999999988</v>
      </c>
      <c r="H29" s="105">
        <f>H30+H31</f>
        <v>98056.85719000001</v>
      </c>
      <c r="I29" s="105">
        <f>I30+I31</f>
        <v>0</v>
      </c>
      <c r="J29" s="105">
        <f>J30+J31</f>
        <v>98056.85719000001</v>
      </c>
      <c r="K29" s="196">
        <f>H29/C29</f>
        <v>0.33400885442048051</v>
      </c>
      <c r="L29" s="197"/>
      <c r="M29" s="197"/>
    </row>
    <row r="30" spans="1:14" s="202" customFormat="1" ht="25.5" customHeight="1">
      <c r="A30" s="49">
        <v>1</v>
      </c>
      <c r="B30" s="201" t="s">
        <v>515</v>
      </c>
      <c r="C30" s="38">
        <f>D30+G30</f>
        <v>212139</v>
      </c>
      <c r="D30" s="38">
        <f>E30+F30</f>
        <v>212139</v>
      </c>
      <c r="E30" s="38">
        <f>'[1]B1 tổg CTMT'!$D$11</f>
        <v>212139</v>
      </c>
      <c r="F30" s="50"/>
      <c r="G30" s="50"/>
      <c r="H30" s="50">
        <f>I30+J30</f>
        <v>63105.674190000005</v>
      </c>
      <c r="I30" s="51"/>
      <c r="J30" s="50">
        <f>'[1]B2 đầu tư'!$V$10+'[1]B3 S ngiệp'!$H$7</f>
        <v>63105.674190000005</v>
      </c>
      <c r="K30" s="196">
        <f t="shared" si="2"/>
        <v>0.29747323306888412</v>
      </c>
      <c r="L30" s="197"/>
    </row>
    <row r="31" spans="1:14" s="202" customFormat="1" ht="25.5" customHeight="1">
      <c r="A31" s="49">
        <v>2</v>
      </c>
      <c r="B31" s="201" t="s">
        <v>557</v>
      </c>
      <c r="C31" s="38">
        <f>D31+G31</f>
        <v>81436.621999999988</v>
      </c>
      <c r="D31" s="38">
        <f>E31+F31</f>
        <v>0</v>
      </c>
      <c r="E31" s="50"/>
      <c r="F31" s="50"/>
      <c r="G31" s="50">
        <f>'[1]B1 tổg CTMT'!$E$11</f>
        <v>81436.621999999988</v>
      </c>
      <c r="H31" s="50">
        <f>I31+J31</f>
        <v>34951.183000000005</v>
      </c>
      <c r="I31" s="51"/>
      <c r="J31" s="50">
        <f>'[1]B2 đầu tư'!$W$10+'[1]B3 S ngiệp'!$I$7</f>
        <v>34951.183000000005</v>
      </c>
      <c r="K31" s="196">
        <f t="shared" si="2"/>
        <v>0.42918262253068418</v>
      </c>
      <c r="L31" s="197"/>
    </row>
    <row r="32" spans="1:14" ht="28.5" customHeight="1">
      <c r="A32" s="33" t="s">
        <v>4</v>
      </c>
      <c r="B32" s="34" t="s">
        <v>543</v>
      </c>
      <c r="C32" s="35">
        <f>C33</f>
        <v>7460</v>
      </c>
      <c r="D32" s="35">
        <f t="shared" ref="D32:J32" si="10">D33</f>
        <v>7460</v>
      </c>
      <c r="E32" s="35">
        <f t="shared" si="10"/>
        <v>7460</v>
      </c>
      <c r="F32" s="35"/>
      <c r="G32" s="35">
        <f t="shared" si="10"/>
        <v>0</v>
      </c>
      <c r="H32" s="35">
        <f t="shared" si="10"/>
        <v>5189.3419999999996</v>
      </c>
      <c r="I32" s="35">
        <f t="shared" si="10"/>
        <v>5189.3419999999996</v>
      </c>
      <c r="J32" s="35">
        <f t="shared" si="10"/>
        <v>0</v>
      </c>
      <c r="K32" s="196">
        <f t="shared" si="2"/>
        <v>0.69562225201072381</v>
      </c>
      <c r="L32" s="197"/>
      <c r="M32" s="203"/>
    </row>
    <row r="33" spans="1:12" s="202" customFormat="1" ht="28.5" customHeight="1">
      <c r="A33" s="62">
        <v>1</v>
      </c>
      <c r="B33" s="63" t="s">
        <v>544</v>
      </c>
      <c r="C33" s="64">
        <f>C34+C35</f>
        <v>7460</v>
      </c>
      <c r="D33" s="64">
        <f>D34+D35</f>
        <v>7460</v>
      </c>
      <c r="E33" s="64">
        <f>E34+E35</f>
        <v>7460</v>
      </c>
      <c r="F33" s="64"/>
      <c r="G33" s="64">
        <f>G34+G35</f>
        <v>0</v>
      </c>
      <c r="H33" s="64">
        <f>H34+H35</f>
        <v>5189.3419999999996</v>
      </c>
      <c r="I33" s="64">
        <f>I34+I35</f>
        <v>5189.3419999999996</v>
      </c>
      <c r="J33" s="64">
        <f>J34+J35</f>
        <v>0</v>
      </c>
      <c r="K33" s="204">
        <f t="shared" si="2"/>
        <v>0.69562225201072381</v>
      </c>
      <c r="L33" s="197"/>
    </row>
    <row r="34" spans="1:12" ht="24.75" customHeight="1">
      <c r="A34" s="39" t="s">
        <v>27</v>
      </c>
      <c r="B34" s="40" t="s">
        <v>547</v>
      </c>
      <c r="C34" s="41"/>
      <c r="D34" s="41"/>
      <c r="E34" s="41"/>
      <c r="F34" s="41"/>
      <c r="G34" s="41"/>
      <c r="H34" s="41"/>
      <c r="I34" s="38"/>
      <c r="J34" s="41"/>
      <c r="K34" s="198"/>
      <c r="L34" s="197"/>
    </row>
    <row r="35" spans="1:12" ht="24.75" customHeight="1">
      <c r="A35" s="39" t="s">
        <v>27</v>
      </c>
      <c r="B35" s="40" t="s">
        <v>548</v>
      </c>
      <c r="C35" s="41">
        <f>D35+G35</f>
        <v>7460</v>
      </c>
      <c r="D35" s="41">
        <f>E35+F35</f>
        <v>7460</v>
      </c>
      <c r="E35" s="41">
        <v>7460</v>
      </c>
      <c r="F35" s="41"/>
      <c r="G35" s="41"/>
      <c r="H35" s="41">
        <f>SUM(I35:J35)</f>
        <v>5189.3419999999996</v>
      </c>
      <c r="I35" s="41">
        <f>'B3'!AB14</f>
        <v>5189.3419999999996</v>
      </c>
      <c r="J35" s="41"/>
      <c r="K35" s="198">
        <f t="shared" si="2"/>
        <v>0.69562225201072381</v>
      </c>
      <c r="L35" s="197"/>
    </row>
    <row r="36" spans="1:12" s="199" customFormat="1" ht="28.5" customHeight="1">
      <c r="A36" s="205" t="s">
        <v>17</v>
      </c>
      <c r="B36" s="206" t="s">
        <v>598</v>
      </c>
      <c r="C36" s="38">
        <f>C37</f>
        <v>15810</v>
      </c>
      <c r="D36" s="38">
        <f t="shared" ref="D36:J36" si="11">D37</f>
        <v>0</v>
      </c>
      <c r="E36" s="38">
        <f t="shared" si="11"/>
        <v>0</v>
      </c>
      <c r="F36" s="38"/>
      <c r="G36" s="38">
        <f t="shared" si="11"/>
        <v>15810</v>
      </c>
      <c r="H36" s="38">
        <f t="shared" si="11"/>
        <v>11449.002</v>
      </c>
      <c r="I36" s="38">
        <f t="shared" si="11"/>
        <v>11449.002</v>
      </c>
      <c r="J36" s="38">
        <f t="shared" si="11"/>
        <v>0</v>
      </c>
      <c r="K36" s="196">
        <f t="shared" si="2"/>
        <v>0.72416204933586337</v>
      </c>
      <c r="L36" s="197"/>
    </row>
    <row r="37" spans="1:12" ht="28.5" customHeight="1">
      <c r="A37" s="205">
        <v>1</v>
      </c>
      <c r="B37" s="206" t="s">
        <v>544</v>
      </c>
      <c r="C37" s="41">
        <f>C38+C39</f>
        <v>15810</v>
      </c>
      <c r="D37" s="41">
        <f t="shared" ref="D37:J37" si="12">D38+D39</f>
        <v>0</v>
      </c>
      <c r="E37" s="41">
        <f t="shared" si="12"/>
        <v>0</v>
      </c>
      <c r="F37" s="41"/>
      <c r="G37" s="41">
        <f t="shared" si="12"/>
        <v>15810</v>
      </c>
      <c r="H37" s="41">
        <f>H38+H39</f>
        <v>11449.002</v>
      </c>
      <c r="I37" s="41">
        <f>I38+I39</f>
        <v>11449.002</v>
      </c>
      <c r="J37" s="41">
        <f t="shared" si="12"/>
        <v>0</v>
      </c>
      <c r="K37" s="198">
        <f t="shared" si="2"/>
        <v>0.72416204933586337</v>
      </c>
      <c r="L37" s="197"/>
    </row>
    <row r="38" spans="1:12" ht="24.75" customHeight="1">
      <c r="A38" s="39" t="s">
        <v>27</v>
      </c>
      <c r="B38" s="61" t="s">
        <v>599</v>
      </c>
      <c r="C38" s="59"/>
      <c r="D38" s="59"/>
      <c r="E38" s="59"/>
      <c r="F38" s="59"/>
      <c r="G38" s="59"/>
      <c r="H38" s="41">
        <f>SUM(I38:J38)</f>
        <v>0</v>
      </c>
      <c r="I38" s="59"/>
      <c r="J38" s="198"/>
      <c r="K38" s="198"/>
      <c r="L38" s="197"/>
    </row>
    <row r="39" spans="1:12" ht="24.75" customHeight="1">
      <c r="A39" s="65" t="s">
        <v>27</v>
      </c>
      <c r="B39" s="66" t="s">
        <v>548</v>
      </c>
      <c r="C39" s="67">
        <f>D39+G39</f>
        <v>15810</v>
      </c>
      <c r="D39" s="67"/>
      <c r="E39" s="67"/>
      <c r="F39" s="67"/>
      <c r="G39" s="67">
        <v>15810</v>
      </c>
      <c r="H39" s="67">
        <f>SUM(I39:J39)</f>
        <v>11449.002</v>
      </c>
      <c r="I39" s="67">
        <f>'B3'!AB16</f>
        <v>11449.002</v>
      </c>
      <c r="J39" s="207"/>
      <c r="K39" s="207">
        <f>H39/C39</f>
        <v>0.72416204933586337</v>
      </c>
      <c r="L39" s="197"/>
    </row>
    <row r="40" spans="1:12">
      <c r="H40" s="197"/>
      <c r="K40" s="208"/>
    </row>
  </sheetData>
  <mergeCells count="20">
    <mergeCell ref="I1:K1"/>
    <mergeCell ref="E8:F8"/>
    <mergeCell ref="G8:G10"/>
    <mergeCell ref="I8:I10"/>
    <mergeCell ref="J8:J10"/>
    <mergeCell ref="E9:E10"/>
    <mergeCell ref="F9:F10"/>
    <mergeCell ref="A2:K2"/>
    <mergeCell ref="A3:K3"/>
    <mergeCell ref="A6:A10"/>
    <mergeCell ref="B6:B10"/>
    <mergeCell ref="C6:G6"/>
    <mergeCell ref="H6:J6"/>
    <mergeCell ref="I5:K5"/>
    <mergeCell ref="D8:D10"/>
    <mergeCell ref="K6:K10"/>
    <mergeCell ref="C7:C10"/>
    <mergeCell ref="D7:G7"/>
    <mergeCell ref="H7:H10"/>
    <mergeCell ref="I7:J7"/>
  </mergeCells>
  <pageMargins left="0.35" right="0.2" top="0.5" bottom="0.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6"/>
  <sheetViews>
    <sheetView showZeros="0" tabSelected="1" zoomScale="70" zoomScaleNormal="70" workbookViewId="0">
      <selection activeCell="AL7" sqref="AL7:AL8"/>
    </sheetView>
  </sheetViews>
  <sheetFormatPr defaultColWidth="9.33203125" defaultRowHeight="15.75" outlineLevelCol="1"/>
  <cols>
    <col min="1" max="1" width="6" style="116" customWidth="1"/>
    <col min="2" max="2" width="57.5" style="116" customWidth="1"/>
    <col min="3" max="3" width="24.83203125" style="178" customWidth="1"/>
    <col min="4" max="4" width="13.33203125" style="116" customWidth="1"/>
    <col min="5" max="5" width="11" style="116" hidden="1" customWidth="1"/>
    <col min="6" max="6" width="20.33203125" style="116" hidden="1" customWidth="1" outlineLevel="1"/>
    <col min="7" max="7" width="12" style="116" hidden="1" customWidth="1" outlineLevel="1"/>
    <col min="8" max="8" width="12.33203125" style="116" hidden="1" customWidth="1" collapsed="1"/>
    <col min="9" max="9" width="12.33203125" style="116" hidden="1" customWidth="1" outlineLevel="1"/>
    <col min="10" max="10" width="12.6640625" style="116" hidden="1" customWidth="1" outlineLevel="1"/>
    <col min="11" max="11" width="10.83203125" style="116" hidden="1" customWidth="1" outlineLevel="1"/>
    <col min="12" max="12" width="14.6640625" style="116" hidden="1" customWidth="1" outlineLevel="1"/>
    <col min="13" max="13" width="14" style="116" customWidth="1" collapsed="1"/>
    <col min="14" max="14" width="12" style="116" hidden="1" customWidth="1" outlineLevel="1"/>
    <col min="15" max="15" width="14.33203125" style="116" customWidth="1" collapsed="1"/>
    <col min="16" max="16" width="10.33203125" style="116" hidden="1" customWidth="1"/>
    <col min="17" max="17" width="10" style="116" hidden="1" customWidth="1"/>
    <col min="18" max="19" width="10.6640625" style="116" hidden="1" customWidth="1"/>
    <col min="20" max="21" width="9.33203125" style="116" hidden="1" customWidth="1"/>
    <col min="22" max="23" width="10.6640625" style="116" hidden="1" customWidth="1"/>
    <col min="24" max="25" width="9.33203125" style="116" hidden="1" customWidth="1"/>
    <col min="26" max="27" width="10.6640625" style="116" hidden="1" customWidth="1"/>
    <col min="28" max="29" width="9.33203125" style="116" hidden="1" customWidth="1"/>
    <col min="30" max="30" width="11.6640625" style="116" hidden="1" customWidth="1"/>
    <col min="31" max="32" width="9.33203125" style="116" hidden="1" customWidth="1"/>
    <col min="33" max="33" width="14.33203125" style="116" customWidth="1"/>
    <col min="34" max="34" width="15.1640625" style="116" customWidth="1"/>
    <col min="35" max="35" width="14.33203125" style="116" customWidth="1"/>
    <col min="36" max="36" width="15.5" style="179" customWidth="1"/>
    <col min="37" max="37" width="15.1640625" style="179" customWidth="1"/>
    <col min="38" max="38" width="14.33203125" style="116" customWidth="1"/>
    <col min="39" max="39" width="13.1640625" style="116" customWidth="1"/>
    <col min="40" max="40" width="17.1640625" style="116" bestFit="1" customWidth="1"/>
    <col min="41" max="41" width="9.33203125" style="116"/>
    <col min="42" max="42" width="22.1640625" style="116" customWidth="1"/>
    <col min="43" max="16384" width="9.33203125" style="116"/>
  </cols>
  <sheetData>
    <row r="1" spans="1:45" s="109" customFormat="1" ht="29.25" customHeight="1">
      <c r="A1" s="275" t="s">
        <v>40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row>
    <row r="2" spans="1:45" s="110" customFormat="1" ht="35.25" customHeight="1">
      <c r="A2" s="276" t="s">
        <v>556</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row>
    <row r="3" spans="1:45" s="109" customFormat="1" ht="18.75">
      <c r="A3" s="277" t="str">
        <f>'B1 Kèm BC'!A3:K3</f>
        <v>(Kèm theo Báo cáo số           /BC-TCKH, ngày  10 tháng 01  năm 2024 của Phòng Tài chính - Kế hoạch huyện Tu Mơ Rông)</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P3" s="240"/>
    </row>
    <row r="4" spans="1:45" s="109" customFormat="1">
      <c r="A4" s="111"/>
      <c r="B4" s="111"/>
      <c r="C4" s="112"/>
      <c r="D4" s="113"/>
      <c r="E4" s="112"/>
      <c r="F4" s="112"/>
      <c r="G4" s="112"/>
      <c r="H4" s="112"/>
      <c r="I4" s="112"/>
      <c r="J4" s="112"/>
      <c r="K4" s="112"/>
      <c r="L4" s="113"/>
      <c r="M4" s="111"/>
      <c r="N4" s="112"/>
      <c r="O4" s="112"/>
      <c r="AJ4" s="114"/>
      <c r="AK4" s="114"/>
      <c r="AL4" s="114"/>
      <c r="AM4" s="115" t="s">
        <v>23</v>
      </c>
      <c r="AP4" s="240"/>
    </row>
    <row r="5" spans="1:45" ht="33.75" customHeight="1">
      <c r="A5" s="272" t="s">
        <v>0</v>
      </c>
      <c r="B5" s="272" t="s">
        <v>5</v>
      </c>
      <c r="C5" s="272" t="s">
        <v>20</v>
      </c>
      <c r="D5" s="272" t="s">
        <v>519</v>
      </c>
      <c r="E5" s="272" t="s">
        <v>42</v>
      </c>
      <c r="F5" s="272" t="s">
        <v>22</v>
      </c>
      <c r="G5" s="272" t="s">
        <v>30</v>
      </c>
      <c r="H5" s="272" t="s">
        <v>31</v>
      </c>
      <c r="I5" s="272" t="s">
        <v>32</v>
      </c>
      <c r="J5" s="272" t="s">
        <v>41</v>
      </c>
      <c r="K5" s="272" t="s">
        <v>35</v>
      </c>
      <c r="L5" s="272" t="s">
        <v>29</v>
      </c>
      <c r="M5" s="272"/>
      <c r="N5" s="272"/>
      <c r="O5" s="272"/>
      <c r="P5" s="272" t="s">
        <v>14</v>
      </c>
      <c r="Q5" s="272"/>
      <c r="R5" s="272" t="s">
        <v>33</v>
      </c>
      <c r="S5" s="272"/>
      <c r="T5" s="272"/>
      <c r="U5" s="272"/>
      <c r="V5" s="272" t="s">
        <v>37</v>
      </c>
      <c r="W5" s="272"/>
      <c r="X5" s="272"/>
      <c r="Y5" s="272"/>
      <c r="Z5" s="272" t="s">
        <v>38</v>
      </c>
      <c r="AA5" s="272"/>
      <c r="AB5" s="272"/>
      <c r="AC5" s="272"/>
      <c r="AD5" s="272" t="s">
        <v>39</v>
      </c>
      <c r="AE5" s="272"/>
      <c r="AF5" s="272"/>
      <c r="AG5" s="272" t="s">
        <v>515</v>
      </c>
      <c r="AH5" s="272"/>
      <c r="AI5" s="272"/>
      <c r="AJ5" s="272" t="s">
        <v>660</v>
      </c>
      <c r="AK5" s="272"/>
      <c r="AL5" s="272"/>
      <c r="AM5" s="272" t="s">
        <v>1</v>
      </c>
    </row>
    <row r="6" spans="1:45" ht="25.15" customHeight="1">
      <c r="A6" s="272"/>
      <c r="B6" s="272"/>
      <c r="C6" s="272"/>
      <c r="D6" s="272"/>
      <c r="E6" s="272"/>
      <c r="F6" s="272"/>
      <c r="G6" s="272"/>
      <c r="H6" s="272"/>
      <c r="I6" s="272"/>
      <c r="J6" s="272"/>
      <c r="K6" s="272"/>
      <c r="L6" s="272" t="s">
        <v>28</v>
      </c>
      <c r="M6" s="272" t="s">
        <v>7</v>
      </c>
      <c r="N6" s="272"/>
      <c r="O6" s="272"/>
      <c r="P6" s="272" t="s">
        <v>8</v>
      </c>
      <c r="Q6" s="272" t="s">
        <v>25</v>
      </c>
      <c r="R6" s="272" t="s">
        <v>8</v>
      </c>
      <c r="S6" s="272" t="s">
        <v>25</v>
      </c>
      <c r="T6" s="272"/>
      <c r="U6" s="272"/>
      <c r="V6" s="272" t="s">
        <v>8</v>
      </c>
      <c r="W6" s="272" t="s">
        <v>25</v>
      </c>
      <c r="X6" s="272"/>
      <c r="Y6" s="272"/>
      <c r="Z6" s="272" t="s">
        <v>8</v>
      </c>
      <c r="AA6" s="272" t="s">
        <v>25</v>
      </c>
      <c r="AB6" s="272"/>
      <c r="AC6" s="272"/>
      <c r="AD6" s="272" t="s">
        <v>9</v>
      </c>
      <c r="AE6" s="272" t="s">
        <v>10</v>
      </c>
      <c r="AF6" s="272"/>
      <c r="AG6" s="272" t="s">
        <v>9</v>
      </c>
      <c r="AH6" s="272" t="s">
        <v>10</v>
      </c>
      <c r="AI6" s="272"/>
      <c r="AJ6" s="274" t="s">
        <v>9</v>
      </c>
      <c r="AK6" s="272" t="s">
        <v>10</v>
      </c>
      <c r="AL6" s="272"/>
      <c r="AM6" s="272"/>
    </row>
    <row r="7" spans="1:45" ht="21.75" customHeight="1">
      <c r="A7" s="272"/>
      <c r="B7" s="272"/>
      <c r="C7" s="272"/>
      <c r="D7" s="272"/>
      <c r="E7" s="272"/>
      <c r="F7" s="272"/>
      <c r="G7" s="272"/>
      <c r="H7" s="272"/>
      <c r="I7" s="272"/>
      <c r="J7" s="272"/>
      <c r="K7" s="272"/>
      <c r="L7" s="272"/>
      <c r="M7" s="272" t="s">
        <v>516</v>
      </c>
      <c r="N7" s="272" t="s">
        <v>8</v>
      </c>
      <c r="O7" s="272" t="s">
        <v>517</v>
      </c>
      <c r="P7" s="272"/>
      <c r="Q7" s="272"/>
      <c r="R7" s="272"/>
      <c r="S7" s="272" t="s">
        <v>9</v>
      </c>
      <c r="T7" s="272" t="s">
        <v>10</v>
      </c>
      <c r="U7" s="272"/>
      <c r="V7" s="272"/>
      <c r="W7" s="272" t="s">
        <v>9</v>
      </c>
      <c r="X7" s="272" t="s">
        <v>10</v>
      </c>
      <c r="Y7" s="272"/>
      <c r="Z7" s="272"/>
      <c r="AA7" s="272" t="s">
        <v>9</v>
      </c>
      <c r="AB7" s="272" t="s">
        <v>10</v>
      </c>
      <c r="AC7" s="272"/>
      <c r="AD7" s="272"/>
      <c r="AE7" s="272" t="s">
        <v>11</v>
      </c>
      <c r="AF7" s="272" t="s">
        <v>15</v>
      </c>
      <c r="AG7" s="272"/>
      <c r="AH7" s="272" t="s">
        <v>554</v>
      </c>
      <c r="AI7" s="272" t="s">
        <v>518</v>
      </c>
      <c r="AJ7" s="274"/>
      <c r="AK7" s="274" t="s">
        <v>554</v>
      </c>
      <c r="AL7" s="272" t="s">
        <v>518</v>
      </c>
      <c r="AM7" s="272"/>
    </row>
    <row r="8" spans="1:45" ht="55.5" customHeight="1">
      <c r="A8" s="272"/>
      <c r="B8" s="272"/>
      <c r="C8" s="272"/>
      <c r="D8" s="272"/>
      <c r="E8" s="272"/>
      <c r="F8" s="272"/>
      <c r="G8" s="272"/>
      <c r="H8" s="272"/>
      <c r="I8" s="272"/>
      <c r="J8" s="272"/>
      <c r="K8" s="272"/>
      <c r="L8" s="272"/>
      <c r="M8" s="272"/>
      <c r="N8" s="272"/>
      <c r="O8" s="272"/>
      <c r="P8" s="272"/>
      <c r="Q8" s="272"/>
      <c r="R8" s="272"/>
      <c r="S8" s="272"/>
      <c r="T8" s="247" t="s">
        <v>11</v>
      </c>
      <c r="U8" s="247" t="s">
        <v>15</v>
      </c>
      <c r="V8" s="272"/>
      <c r="W8" s="272"/>
      <c r="X8" s="247" t="s">
        <v>11</v>
      </c>
      <c r="Y8" s="247" t="s">
        <v>15</v>
      </c>
      <c r="Z8" s="272"/>
      <c r="AA8" s="272"/>
      <c r="AB8" s="247" t="s">
        <v>11</v>
      </c>
      <c r="AC8" s="247" t="s">
        <v>15</v>
      </c>
      <c r="AD8" s="272"/>
      <c r="AE8" s="272"/>
      <c r="AF8" s="272"/>
      <c r="AG8" s="272"/>
      <c r="AH8" s="272"/>
      <c r="AI8" s="272"/>
      <c r="AJ8" s="274"/>
      <c r="AK8" s="274"/>
      <c r="AL8" s="272"/>
      <c r="AM8" s="272"/>
      <c r="AN8" s="117"/>
    </row>
    <row r="9" spans="1:45" ht="32.25" customHeight="1">
      <c r="A9" s="247"/>
      <c r="B9" s="247" t="s">
        <v>589</v>
      </c>
      <c r="C9" s="248"/>
      <c r="D9" s="247"/>
      <c r="E9" s="247"/>
      <c r="F9" s="247"/>
      <c r="G9" s="247"/>
      <c r="H9" s="247"/>
      <c r="I9" s="247"/>
      <c r="J9" s="247"/>
      <c r="K9" s="247"/>
      <c r="L9" s="247"/>
      <c r="M9" s="118">
        <f t="shared" ref="M9:AL9" si="0">M10+M102</f>
        <v>102052.110673</v>
      </c>
      <c r="N9" s="118">
        <f t="shared" si="0"/>
        <v>53167</v>
      </c>
      <c r="O9" s="118">
        <f t="shared" si="0"/>
        <v>53167</v>
      </c>
      <c r="P9" s="118">
        <f t="shared" si="0"/>
        <v>0</v>
      </c>
      <c r="Q9" s="118">
        <f t="shared" si="0"/>
        <v>0</v>
      </c>
      <c r="R9" s="118" t="e">
        <f t="shared" si="0"/>
        <v>#REF!</v>
      </c>
      <c r="S9" s="118">
        <f t="shared" si="0"/>
        <v>0</v>
      </c>
      <c r="T9" s="118">
        <f t="shared" si="0"/>
        <v>0</v>
      </c>
      <c r="U9" s="118">
        <f t="shared" si="0"/>
        <v>0</v>
      </c>
      <c r="V9" s="118">
        <f t="shared" si="0"/>
        <v>0</v>
      </c>
      <c r="W9" s="118">
        <f t="shared" si="0"/>
        <v>0</v>
      </c>
      <c r="X9" s="118">
        <f t="shared" si="0"/>
        <v>0</v>
      </c>
      <c r="Y9" s="118">
        <f t="shared" si="0"/>
        <v>0</v>
      </c>
      <c r="Z9" s="118">
        <f t="shared" si="0"/>
        <v>0</v>
      </c>
      <c r="AA9" s="118">
        <f t="shared" si="0"/>
        <v>0</v>
      </c>
      <c r="AB9" s="118">
        <f t="shared" si="0"/>
        <v>0</v>
      </c>
      <c r="AC9" s="118">
        <f t="shared" si="0"/>
        <v>0</v>
      </c>
      <c r="AD9" s="118">
        <f t="shared" si="0"/>
        <v>0</v>
      </c>
      <c r="AE9" s="118">
        <f t="shared" si="0"/>
        <v>0</v>
      </c>
      <c r="AF9" s="118">
        <f t="shared" si="0"/>
        <v>0</v>
      </c>
      <c r="AG9" s="118">
        <f>AG10+AG102</f>
        <v>27886.970628999999</v>
      </c>
      <c r="AH9" s="118">
        <f>AH10+AH102</f>
        <v>26424.859955999997</v>
      </c>
      <c r="AI9" s="118">
        <f t="shared" si="0"/>
        <v>1462.1106730000001</v>
      </c>
      <c r="AJ9" s="118">
        <f>AJ10+AJ102</f>
        <v>16852.930014999998</v>
      </c>
      <c r="AK9" s="118">
        <f>AK10+AK102</f>
        <v>15722.552016</v>
      </c>
      <c r="AL9" s="119">
        <f t="shared" si="0"/>
        <v>1130.3779989999998</v>
      </c>
      <c r="AM9" s="118">
        <f>AM11+AM32+AM37</f>
        <v>0</v>
      </c>
      <c r="AN9" s="158"/>
      <c r="AP9" s="117"/>
      <c r="AR9" s="117"/>
      <c r="AS9" s="117"/>
    </row>
    <row r="10" spans="1:45" ht="58.5" customHeight="1">
      <c r="A10" s="120" t="s">
        <v>564</v>
      </c>
      <c r="B10" s="120" t="s">
        <v>565</v>
      </c>
      <c r="C10" s="248"/>
      <c r="D10" s="247"/>
      <c r="E10" s="247"/>
      <c r="F10" s="247"/>
      <c r="G10" s="247"/>
      <c r="H10" s="247"/>
      <c r="I10" s="247"/>
      <c r="J10" s="247"/>
      <c r="K10" s="247"/>
      <c r="L10" s="247"/>
      <c r="M10" s="118">
        <f t="shared" ref="M10:AF10" si="1">M11+M32+M37+M42</f>
        <v>93590</v>
      </c>
      <c r="N10" s="118">
        <f t="shared" si="1"/>
        <v>53167</v>
      </c>
      <c r="O10" s="118">
        <f t="shared" si="1"/>
        <v>53167</v>
      </c>
      <c r="P10" s="118">
        <f t="shared" si="1"/>
        <v>0</v>
      </c>
      <c r="Q10" s="118">
        <f t="shared" si="1"/>
        <v>0</v>
      </c>
      <c r="R10" s="118" t="e">
        <f t="shared" si="1"/>
        <v>#REF!</v>
      </c>
      <c r="S10" s="118">
        <f t="shared" si="1"/>
        <v>0</v>
      </c>
      <c r="T10" s="118">
        <f t="shared" si="1"/>
        <v>0</v>
      </c>
      <c r="U10" s="118">
        <f t="shared" si="1"/>
        <v>0</v>
      </c>
      <c r="V10" s="118">
        <f t="shared" si="1"/>
        <v>0</v>
      </c>
      <c r="W10" s="118">
        <f t="shared" si="1"/>
        <v>0</v>
      </c>
      <c r="X10" s="118">
        <f t="shared" si="1"/>
        <v>0</v>
      </c>
      <c r="Y10" s="118">
        <f t="shared" si="1"/>
        <v>0</v>
      </c>
      <c r="Z10" s="118">
        <f t="shared" si="1"/>
        <v>0</v>
      </c>
      <c r="AA10" s="118">
        <f t="shared" si="1"/>
        <v>0</v>
      </c>
      <c r="AB10" s="118">
        <f t="shared" si="1"/>
        <v>0</v>
      </c>
      <c r="AC10" s="118">
        <f t="shared" si="1"/>
        <v>0</v>
      </c>
      <c r="AD10" s="118">
        <f t="shared" si="1"/>
        <v>0</v>
      </c>
      <c r="AE10" s="118">
        <f t="shared" si="1"/>
        <v>0</v>
      </c>
      <c r="AF10" s="118">
        <f t="shared" si="1"/>
        <v>0</v>
      </c>
      <c r="AG10" s="118">
        <f>AG11+AG32+AG37+AG42+AG49</f>
        <v>25671.902859999998</v>
      </c>
      <c r="AH10" s="118">
        <f>AH11+AH32+AH37+AH42+AH49</f>
        <v>25671.902859999998</v>
      </c>
      <c r="AI10" s="118">
        <f>AI11+AI32+AI37</f>
        <v>0</v>
      </c>
      <c r="AJ10" s="118">
        <f>AJ11+AJ32+AJ37+AJ49+AJ57+AJ71+AJ42</f>
        <v>14938.650016</v>
      </c>
      <c r="AK10" s="118">
        <f>AK11+AK32+AK37+AK49+AK57+AK71+AK42</f>
        <v>14938.650016</v>
      </c>
      <c r="AL10" s="118">
        <f>AL11+AL32+AL37</f>
        <v>0</v>
      </c>
      <c r="AM10" s="118"/>
      <c r="AN10" s="255"/>
      <c r="AO10" s="158"/>
      <c r="AP10" s="117"/>
      <c r="AR10" s="117"/>
      <c r="AS10" s="117"/>
    </row>
    <row r="11" spans="1:45" ht="44.25" customHeight="1">
      <c r="A11" s="23" t="s">
        <v>3</v>
      </c>
      <c r="B11" s="121" t="s">
        <v>461</v>
      </c>
      <c r="C11" s="122"/>
      <c r="D11" s="92"/>
      <c r="E11" s="23"/>
      <c r="F11" s="23"/>
      <c r="G11" s="23"/>
      <c r="H11" s="123"/>
      <c r="I11" s="124"/>
      <c r="J11" s="124"/>
      <c r="K11" s="124"/>
      <c r="L11" s="125"/>
      <c r="M11" s="126">
        <f>M12+M25</f>
        <v>83690</v>
      </c>
      <c r="N11" s="126">
        <f t="shared" ref="N11:U11" si="2">N12+N25</f>
        <v>52017</v>
      </c>
      <c r="O11" s="126">
        <f>O12+O25</f>
        <v>52017</v>
      </c>
      <c r="P11" s="126">
        <f t="shared" si="2"/>
        <v>0</v>
      </c>
      <c r="Q11" s="126">
        <f t="shared" si="2"/>
        <v>0</v>
      </c>
      <c r="R11" s="126" t="e">
        <f t="shared" si="2"/>
        <v>#REF!</v>
      </c>
      <c r="S11" s="126">
        <f t="shared" si="2"/>
        <v>0</v>
      </c>
      <c r="T11" s="126">
        <f t="shared" si="2"/>
        <v>0</v>
      </c>
      <c r="U11" s="126">
        <f t="shared" si="2"/>
        <v>0</v>
      </c>
      <c r="V11" s="127"/>
      <c r="W11" s="107"/>
      <c r="X11" s="107"/>
      <c r="Y11" s="107"/>
      <c r="Z11" s="107"/>
      <c r="AA11" s="107"/>
      <c r="AB11" s="107"/>
      <c r="AC11" s="107"/>
      <c r="AD11" s="107"/>
      <c r="AE11" s="107"/>
      <c r="AF11" s="107"/>
      <c r="AG11" s="126">
        <f>AG12+AG25</f>
        <v>10369.992999999999</v>
      </c>
      <c r="AH11" s="126">
        <f>AH12+AH25</f>
        <v>10369.992999999999</v>
      </c>
      <c r="AI11" s="126"/>
      <c r="AJ11" s="128">
        <f>AJ12+AJ25</f>
        <v>6375.3580160000001</v>
      </c>
      <c r="AK11" s="128">
        <f>AK12+AK25</f>
        <v>6375.3580160000001</v>
      </c>
      <c r="AL11" s="128">
        <f t="shared" ref="AL11" si="3">AL12+AL25+AL32+AL37+AL42+AL49+AL57+AL71</f>
        <v>0</v>
      </c>
      <c r="AM11" s="107"/>
      <c r="AO11" s="158"/>
    </row>
    <row r="12" spans="1:45" ht="44.25" customHeight="1">
      <c r="A12" s="23" t="s">
        <v>462</v>
      </c>
      <c r="B12" s="121" t="s">
        <v>459</v>
      </c>
      <c r="C12" s="122"/>
      <c r="D12" s="92"/>
      <c r="E12" s="23"/>
      <c r="F12" s="23"/>
      <c r="G12" s="23"/>
      <c r="H12" s="123"/>
      <c r="I12" s="124"/>
      <c r="J12" s="124"/>
      <c r="K12" s="124"/>
      <c r="L12" s="125"/>
      <c r="M12" s="126">
        <f t="shared" ref="M12:R12" si="4">M13+M19+M21</f>
        <v>79190</v>
      </c>
      <c r="N12" s="126">
        <f t="shared" si="4"/>
        <v>52017</v>
      </c>
      <c r="O12" s="126">
        <f t="shared" si="4"/>
        <v>52017</v>
      </c>
      <c r="P12" s="126">
        <f t="shared" si="4"/>
        <v>0</v>
      </c>
      <c r="Q12" s="126">
        <f t="shared" si="4"/>
        <v>0</v>
      </c>
      <c r="R12" s="126" t="e">
        <f t="shared" si="4"/>
        <v>#REF!</v>
      </c>
      <c r="S12" s="126">
        <f>S13+S19</f>
        <v>0</v>
      </c>
      <c r="T12" s="126">
        <f>T13+T19</f>
        <v>0</v>
      </c>
      <c r="U12" s="126">
        <f>U13+U19</f>
        <v>0</v>
      </c>
      <c r="V12" s="127"/>
      <c r="W12" s="107"/>
      <c r="X12" s="107"/>
      <c r="Y12" s="107"/>
      <c r="Z12" s="107"/>
      <c r="AA12" s="107"/>
      <c r="AB12" s="107"/>
      <c r="AC12" s="107"/>
      <c r="AD12" s="107"/>
      <c r="AE12" s="107"/>
      <c r="AF12" s="107"/>
      <c r="AG12" s="126">
        <f>AG13+AG19+AG21</f>
        <v>7589.9929999999986</v>
      </c>
      <c r="AH12" s="126">
        <f>AH13+AH19+AH21</f>
        <v>7589.9929999999986</v>
      </c>
      <c r="AI12" s="126"/>
      <c r="AJ12" s="128">
        <f>AJ13+AJ19+AJ21</f>
        <v>3595.3580159999997</v>
      </c>
      <c r="AK12" s="128">
        <f>AK13+AK19+AK21</f>
        <v>3595.3580159999997</v>
      </c>
      <c r="AL12" s="107"/>
      <c r="AM12" s="107"/>
    </row>
    <row r="13" spans="1:45" ht="57.75" customHeight="1">
      <c r="A13" s="16">
        <v>1</v>
      </c>
      <c r="B13" s="129" t="s">
        <v>463</v>
      </c>
      <c r="C13" s="89"/>
      <c r="D13" s="92"/>
      <c r="E13" s="23"/>
      <c r="F13" s="23"/>
      <c r="G13" s="23"/>
      <c r="H13" s="123"/>
      <c r="I13" s="124"/>
      <c r="J13" s="124"/>
      <c r="K13" s="124"/>
      <c r="L13" s="125"/>
      <c r="M13" s="126">
        <f>M15</f>
        <v>64440</v>
      </c>
      <c r="N13" s="126">
        <f t="shared" ref="N13:U13" si="5">N15</f>
        <v>52017</v>
      </c>
      <c r="O13" s="126">
        <f t="shared" si="5"/>
        <v>52017</v>
      </c>
      <c r="P13" s="126">
        <f t="shared" si="5"/>
        <v>0</v>
      </c>
      <c r="Q13" s="126">
        <f t="shared" si="5"/>
        <v>0</v>
      </c>
      <c r="R13" s="128">
        <f t="shared" si="5"/>
        <v>5847.5569999999998</v>
      </c>
      <c r="S13" s="126">
        <f t="shared" si="5"/>
        <v>0</v>
      </c>
      <c r="T13" s="126">
        <f t="shared" si="5"/>
        <v>0</v>
      </c>
      <c r="U13" s="126">
        <f t="shared" si="5"/>
        <v>0</v>
      </c>
      <c r="V13" s="127"/>
      <c r="W13" s="107"/>
      <c r="X13" s="107"/>
      <c r="Y13" s="107"/>
      <c r="Z13" s="107"/>
      <c r="AA13" s="107"/>
      <c r="AB13" s="107"/>
      <c r="AC13" s="107"/>
      <c r="AD13" s="107"/>
      <c r="AE13" s="107"/>
      <c r="AF13" s="107"/>
      <c r="AG13" s="128">
        <f>AG15</f>
        <v>5940.5569999999989</v>
      </c>
      <c r="AH13" s="128">
        <f>AH15</f>
        <v>5940.5569999999989</v>
      </c>
      <c r="AI13" s="128"/>
      <c r="AJ13" s="128">
        <f>AJ15</f>
        <v>3036.4210159999998</v>
      </c>
      <c r="AK13" s="128">
        <f>AK15</f>
        <v>3036.4210159999998</v>
      </c>
      <c r="AL13" s="107"/>
      <c r="AM13" s="107"/>
    </row>
    <row r="14" spans="1:45" ht="44.25" customHeight="1">
      <c r="A14" s="130" t="s">
        <v>12</v>
      </c>
      <c r="B14" s="129" t="s">
        <v>350</v>
      </c>
      <c r="C14" s="89"/>
      <c r="D14" s="92"/>
      <c r="E14" s="23"/>
      <c r="F14" s="23"/>
      <c r="G14" s="23"/>
      <c r="H14" s="123"/>
      <c r="I14" s="124"/>
      <c r="J14" s="124"/>
      <c r="K14" s="124"/>
      <c r="L14" s="125"/>
      <c r="M14" s="126">
        <f>M15</f>
        <v>64440</v>
      </c>
      <c r="N14" s="126">
        <f t="shared" ref="N14:U14" si="6">N15</f>
        <v>52017</v>
      </c>
      <c r="O14" s="126">
        <f t="shared" si="6"/>
        <v>52017</v>
      </c>
      <c r="P14" s="126">
        <f t="shared" si="6"/>
        <v>0</v>
      </c>
      <c r="Q14" s="126">
        <f t="shared" si="6"/>
        <v>0</v>
      </c>
      <c r="R14" s="128">
        <f t="shared" si="6"/>
        <v>5847.5569999999998</v>
      </c>
      <c r="S14" s="126">
        <f t="shared" si="6"/>
        <v>0</v>
      </c>
      <c r="T14" s="126">
        <f t="shared" si="6"/>
        <v>0</v>
      </c>
      <c r="U14" s="126">
        <f t="shared" si="6"/>
        <v>0</v>
      </c>
      <c r="V14" s="127"/>
      <c r="W14" s="107"/>
      <c r="X14" s="107"/>
      <c r="Y14" s="107"/>
      <c r="Z14" s="107"/>
      <c r="AA14" s="107"/>
      <c r="AB14" s="107"/>
      <c r="AC14" s="107"/>
      <c r="AD14" s="107"/>
      <c r="AE14" s="107"/>
      <c r="AF14" s="107"/>
      <c r="AG14" s="128">
        <f>AG15</f>
        <v>5940.5569999999989</v>
      </c>
      <c r="AH14" s="128">
        <f>AH15</f>
        <v>5940.5569999999989</v>
      </c>
      <c r="AI14" s="128"/>
      <c r="AJ14" s="128">
        <f>AJ15</f>
        <v>3036.4210159999998</v>
      </c>
      <c r="AK14" s="128">
        <f>AK15</f>
        <v>3036.4210159999998</v>
      </c>
      <c r="AL14" s="107"/>
      <c r="AM14" s="107"/>
    </row>
    <row r="15" spans="1:45" ht="44.25" customHeight="1">
      <c r="A15" s="130" t="s">
        <v>54</v>
      </c>
      <c r="B15" s="18" t="s">
        <v>351</v>
      </c>
      <c r="C15" s="88"/>
      <c r="D15" s="92"/>
      <c r="E15" s="23"/>
      <c r="F15" s="23"/>
      <c r="G15" s="23"/>
      <c r="H15" s="123"/>
      <c r="I15" s="124"/>
      <c r="J15" s="124"/>
      <c r="K15" s="124"/>
      <c r="L15" s="125"/>
      <c r="M15" s="126">
        <f>+M16+M18</f>
        <v>64440</v>
      </c>
      <c r="N15" s="126">
        <f t="shared" ref="N15:U15" si="7">+N16+N18</f>
        <v>52017</v>
      </c>
      <c r="O15" s="126">
        <f t="shared" si="7"/>
        <v>52017</v>
      </c>
      <c r="P15" s="126">
        <f t="shared" si="7"/>
        <v>0</v>
      </c>
      <c r="Q15" s="126">
        <f t="shared" si="7"/>
        <v>0</v>
      </c>
      <c r="R15" s="128">
        <f>+R16+R18</f>
        <v>5847.5569999999998</v>
      </c>
      <c r="S15" s="126">
        <f t="shared" si="7"/>
        <v>0</v>
      </c>
      <c r="T15" s="126">
        <f t="shared" si="7"/>
        <v>0</v>
      </c>
      <c r="U15" s="126">
        <f t="shared" si="7"/>
        <v>0</v>
      </c>
      <c r="V15" s="127"/>
      <c r="W15" s="107"/>
      <c r="X15" s="107"/>
      <c r="Y15" s="107"/>
      <c r="Z15" s="107"/>
      <c r="AA15" s="107"/>
      <c r="AB15" s="107"/>
      <c r="AC15" s="107"/>
      <c r="AD15" s="107"/>
      <c r="AE15" s="107"/>
      <c r="AF15" s="107"/>
      <c r="AG15" s="128">
        <f>+AG16+AG18+AG17</f>
        <v>5940.5569999999989</v>
      </c>
      <c r="AH15" s="128">
        <f>+AH16+AH18+AH17</f>
        <v>5940.5569999999989</v>
      </c>
      <c r="AI15" s="128"/>
      <c r="AJ15" s="128">
        <f>+AJ16+AJ18</f>
        <v>3036.4210159999998</v>
      </c>
      <c r="AK15" s="128">
        <f>+AK16+AK18</f>
        <v>3036.4210159999998</v>
      </c>
      <c r="AL15" s="107"/>
      <c r="AM15" s="107"/>
    </row>
    <row r="16" spans="1:45" ht="45" customHeight="1">
      <c r="A16" s="56" t="s">
        <v>571</v>
      </c>
      <c r="B16" s="17" t="s">
        <v>464</v>
      </c>
      <c r="C16" s="273" t="s">
        <v>529</v>
      </c>
      <c r="D16" s="91" t="s">
        <v>465</v>
      </c>
      <c r="E16" s="15" t="s">
        <v>466</v>
      </c>
      <c r="F16" s="19" t="s">
        <v>467</v>
      </c>
      <c r="G16" s="15" t="s">
        <v>468</v>
      </c>
      <c r="H16" s="20" t="s">
        <v>453</v>
      </c>
      <c r="I16" s="20" t="s">
        <v>469</v>
      </c>
      <c r="J16" s="21" t="s">
        <v>500</v>
      </c>
      <c r="K16" s="21" t="s">
        <v>501</v>
      </c>
      <c r="L16" s="93" t="s">
        <v>469</v>
      </c>
      <c r="M16" s="47">
        <v>49500</v>
      </c>
      <c r="N16" s="47">
        <v>42017</v>
      </c>
      <c r="O16" s="47">
        <v>42017</v>
      </c>
      <c r="P16" s="47"/>
      <c r="Q16" s="47"/>
      <c r="R16" s="47">
        <v>4312</v>
      </c>
      <c r="S16" s="47"/>
      <c r="T16" s="48"/>
      <c r="U16" s="48"/>
      <c r="V16" s="131"/>
      <c r="W16" s="107"/>
      <c r="X16" s="107"/>
      <c r="Y16" s="107"/>
      <c r="Z16" s="107"/>
      <c r="AA16" s="107"/>
      <c r="AB16" s="107"/>
      <c r="AC16" s="107"/>
      <c r="AD16" s="107"/>
      <c r="AE16" s="107"/>
      <c r="AF16" s="107"/>
      <c r="AG16" s="166">
        <f>AH16</f>
        <v>2322.1459999999997</v>
      </c>
      <c r="AH16" s="133">
        <f>4312-1989.854</f>
        <v>2322.1459999999997</v>
      </c>
      <c r="AI16" s="47"/>
      <c r="AJ16" s="108">
        <f>AK16</f>
        <v>1500.864</v>
      </c>
      <c r="AK16" s="108">
        <v>1500.864</v>
      </c>
      <c r="AL16" s="107"/>
      <c r="AM16" s="216" t="s">
        <v>651</v>
      </c>
    </row>
    <row r="17" spans="1:40" ht="69.75" customHeight="1">
      <c r="A17" s="217" t="s">
        <v>573</v>
      </c>
      <c r="B17" s="218" t="s">
        <v>450</v>
      </c>
      <c r="C17" s="273"/>
      <c r="D17" s="219" t="s">
        <v>480</v>
      </c>
      <c r="E17" s="220" t="s">
        <v>477</v>
      </c>
      <c r="F17" s="221">
        <v>8004152</v>
      </c>
      <c r="G17" s="221" t="s">
        <v>486</v>
      </c>
      <c r="H17" s="222" t="s">
        <v>36</v>
      </c>
      <c r="I17" s="223" t="s">
        <v>487</v>
      </c>
      <c r="J17" s="224" t="s">
        <v>509</v>
      </c>
      <c r="K17" s="224" t="s">
        <v>36</v>
      </c>
      <c r="L17" s="225" t="s">
        <v>510</v>
      </c>
      <c r="M17" s="226">
        <v>7000</v>
      </c>
      <c r="N17" s="227"/>
      <c r="O17" s="228"/>
      <c r="P17" s="229"/>
      <c r="Q17" s="229"/>
      <c r="R17" s="226">
        <v>808</v>
      </c>
      <c r="S17" s="228"/>
      <c r="T17" s="229"/>
      <c r="U17" s="229"/>
      <c r="V17" s="230"/>
      <c r="W17" s="231"/>
      <c r="X17" s="231"/>
      <c r="Y17" s="231"/>
      <c r="Z17" s="231"/>
      <c r="AA17" s="231"/>
      <c r="AB17" s="231"/>
      <c r="AC17" s="231"/>
      <c r="AD17" s="231"/>
      <c r="AE17" s="231"/>
      <c r="AF17" s="231"/>
      <c r="AG17" s="241">
        <v>2082.8539999999998</v>
      </c>
      <c r="AH17" s="242">
        <f>AG17</f>
        <v>2082.8539999999998</v>
      </c>
      <c r="AI17" s="226"/>
      <c r="AJ17" s="232">
        <f>AK17</f>
        <v>0</v>
      </c>
      <c r="AK17" s="232"/>
      <c r="AL17" s="231"/>
      <c r="AM17" s="216" t="str">
        <f>AM16</f>
        <v>QĐ 480/QĐ-UBND ngày 13/11/2023</v>
      </c>
    </row>
    <row r="18" spans="1:40" ht="71.25" customHeight="1">
      <c r="A18" s="132" t="s">
        <v>474</v>
      </c>
      <c r="B18" s="101" t="s">
        <v>443</v>
      </c>
      <c r="C18" s="273"/>
      <c r="D18" s="91" t="s">
        <v>470</v>
      </c>
      <c r="E18" s="15" t="s">
        <v>471</v>
      </c>
      <c r="F18" s="19" t="s">
        <v>472</v>
      </c>
      <c r="G18" s="15" t="s">
        <v>473</v>
      </c>
      <c r="H18" s="20" t="s">
        <v>453</v>
      </c>
      <c r="I18" s="22" t="s">
        <v>454</v>
      </c>
      <c r="J18" s="21" t="s">
        <v>502</v>
      </c>
      <c r="K18" s="21" t="s">
        <v>453</v>
      </c>
      <c r="L18" s="93" t="s">
        <v>454</v>
      </c>
      <c r="M18" s="47">
        <v>14940</v>
      </c>
      <c r="N18" s="47">
        <v>10000</v>
      </c>
      <c r="O18" s="47">
        <v>10000</v>
      </c>
      <c r="P18" s="47"/>
      <c r="Q18" s="47"/>
      <c r="R18" s="133">
        <f>1565-29.443</f>
        <v>1535.557</v>
      </c>
      <c r="S18" s="47"/>
      <c r="T18" s="134"/>
      <c r="U18" s="134"/>
      <c r="V18" s="135"/>
      <c r="W18" s="107"/>
      <c r="X18" s="107"/>
      <c r="Y18" s="107"/>
      <c r="Z18" s="107"/>
      <c r="AA18" s="107"/>
      <c r="AB18" s="107"/>
      <c r="AC18" s="107"/>
      <c r="AD18" s="107"/>
      <c r="AE18" s="107"/>
      <c r="AF18" s="107"/>
      <c r="AG18" s="133">
        <f>AH18</f>
        <v>1535.557</v>
      </c>
      <c r="AH18" s="133">
        <f>1565-29.443</f>
        <v>1535.557</v>
      </c>
      <c r="AI18" s="133"/>
      <c r="AJ18" s="108">
        <f>AK18</f>
        <v>1535.5570159999997</v>
      </c>
      <c r="AK18" s="133">
        <f>1499.511016+1.242+22.292+4.597+4.597+3.318</f>
        <v>1535.5570159999997</v>
      </c>
      <c r="AL18" s="107"/>
      <c r="AM18" s="107"/>
    </row>
    <row r="19" spans="1:40" ht="18.75">
      <c r="A19" s="23">
        <v>2</v>
      </c>
      <c r="B19" s="124" t="s">
        <v>444</v>
      </c>
      <c r="C19" s="122"/>
      <c r="D19" s="92"/>
      <c r="E19" s="23"/>
      <c r="F19" s="23"/>
      <c r="G19" s="23"/>
      <c r="H19" s="123"/>
      <c r="I19" s="124"/>
      <c r="J19" s="124"/>
      <c r="K19" s="124"/>
      <c r="L19" s="125"/>
      <c r="M19" s="126">
        <f t="shared" ref="M19:AL19" si="8">SUM(M20:M20)</f>
        <v>5000</v>
      </c>
      <c r="N19" s="126">
        <f t="shared" si="8"/>
        <v>0</v>
      </c>
      <c r="O19" s="126">
        <f t="shared" si="8"/>
        <v>0</v>
      </c>
      <c r="P19" s="126">
        <f t="shared" si="8"/>
        <v>0</v>
      </c>
      <c r="Q19" s="126">
        <f t="shared" si="8"/>
        <v>0</v>
      </c>
      <c r="R19" s="126">
        <f t="shared" si="8"/>
        <v>96.495999999999995</v>
      </c>
      <c r="S19" s="126">
        <f t="shared" si="8"/>
        <v>0</v>
      </c>
      <c r="T19" s="126">
        <f t="shared" si="8"/>
        <v>0</v>
      </c>
      <c r="U19" s="126">
        <f t="shared" si="8"/>
        <v>0</v>
      </c>
      <c r="V19" s="126">
        <f t="shared" si="8"/>
        <v>0</v>
      </c>
      <c r="W19" s="126">
        <f t="shared" si="8"/>
        <v>0</v>
      </c>
      <c r="X19" s="126">
        <f t="shared" si="8"/>
        <v>0</v>
      </c>
      <c r="Y19" s="126">
        <f t="shared" si="8"/>
        <v>0</v>
      </c>
      <c r="Z19" s="126">
        <f t="shared" si="8"/>
        <v>0</v>
      </c>
      <c r="AA19" s="126">
        <f t="shared" si="8"/>
        <v>0</v>
      </c>
      <c r="AB19" s="126">
        <f t="shared" si="8"/>
        <v>0</v>
      </c>
      <c r="AC19" s="126">
        <f t="shared" si="8"/>
        <v>0</v>
      </c>
      <c r="AD19" s="126">
        <f t="shared" si="8"/>
        <v>0</v>
      </c>
      <c r="AE19" s="126">
        <f t="shared" si="8"/>
        <v>0</v>
      </c>
      <c r="AF19" s="126">
        <f t="shared" si="8"/>
        <v>0</v>
      </c>
      <c r="AG19" s="128">
        <f>SUM(AG20:AG20)</f>
        <v>96.495999999999995</v>
      </c>
      <c r="AH19" s="128">
        <f>SUM(AH20:AH20)</f>
        <v>96.495999999999995</v>
      </c>
      <c r="AI19" s="128">
        <f t="shared" si="8"/>
        <v>0</v>
      </c>
      <c r="AJ19" s="128">
        <f t="shared" si="8"/>
        <v>0</v>
      </c>
      <c r="AK19" s="128">
        <f t="shared" si="8"/>
        <v>0</v>
      </c>
      <c r="AL19" s="128">
        <f t="shared" si="8"/>
        <v>0</v>
      </c>
      <c r="AM19" s="107"/>
    </row>
    <row r="20" spans="1:40" ht="37.5">
      <c r="A20" s="24" t="s">
        <v>27</v>
      </c>
      <c r="B20" s="17" t="s">
        <v>445</v>
      </c>
      <c r="C20" s="248"/>
      <c r="D20" s="136"/>
      <c r="E20" s="24"/>
      <c r="F20" s="24"/>
      <c r="G20" s="24"/>
      <c r="H20" s="137"/>
      <c r="I20" s="138"/>
      <c r="J20" s="138"/>
      <c r="K20" s="138"/>
      <c r="L20" s="139"/>
      <c r="M20" s="47">
        <v>5000</v>
      </c>
      <c r="N20" s="46"/>
      <c r="O20" s="47"/>
      <c r="P20" s="48"/>
      <c r="Q20" s="48"/>
      <c r="R20" s="133">
        <f>12+55.053+29.443</f>
        <v>96.495999999999995</v>
      </c>
      <c r="S20" s="47"/>
      <c r="T20" s="48"/>
      <c r="U20" s="48"/>
      <c r="V20" s="48"/>
      <c r="W20" s="107"/>
      <c r="X20" s="107"/>
      <c r="Y20" s="107"/>
      <c r="Z20" s="107"/>
      <c r="AA20" s="107"/>
      <c r="AB20" s="107"/>
      <c r="AC20" s="107"/>
      <c r="AD20" s="107"/>
      <c r="AE20" s="107"/>
      <c r="AF20" s="107"/>
      <c r="AG20" s="243">
        <f>AH20</f>
        <v>96.495999999999995</v>
      </c>
      <c r="AH20" s="133">
        <f>12+55.053+29.443</f>
        <v>96.495999999999995</v>
      </c>
      <c r="AI20" s="133"/>
      <c r="AJ20" s="108">
        <f>AK20</f>
        <v>0</v>
      </c>
      <c r="AK20" s="108"/>
      <c r="AL20" s="107"/>
      <c r="AM20" s="107"/>
    </row>
    <row r="21" spans="1:40" ht="37.5">
      <c r="A21" s="140" t="s">
        <v>474</v>
      </c>
      <c r="B21" s="16" t="s">
        <v>446</v>
      </c>
      <c r="C21" s="89"/>
      <c r="D21" s="92"/>
      <c r="E21" s="23"/>
      <c r="F21" s="23"/>
      <c r="G21" s="23"/>
      <c r="H21" s="123"/>
      <c r="I21" s="124"/>
      <c r="J21" s="124"/>
      <c r="K21" s="124"/>
      <c r="L21" s="125"/>
      <c r="M21" s="126">
        <f>M22</f>
        <v>9750</v>
      </c>
      <c r="N21" s="126">
        <f t="shared" ref="N21:U21" si="9">N22</f>
        <v>0</v>
      </c>
      <c r="O21" s="126"/>
      <c r="P21" s="126">
        <f t="shared" si="9"/>
        <v>0</v>
      </c>
      <c r="Q21" s="126">
        <f t="shared" si="9"/>
        <v>0</v>
      </c>
      <c r="R21" s="128" t="e">
        <f t="shared" si="9"/>
        <v>#REF!</v>
      </c>
      <c r="S21" s="126">
        <f t="shared" si="9"/>
        <v>0</v>
      </c>
      <c r="T21" s="126">
        <f t="shared" si="9"/>
        <v>0</v>
      </c>
      <c r="U21" s="126">
        <f t="shared" si="9"/>
        <v>0</v>
      </c>
      <c r="V21" s="127"/>
      <c r="W21" s="107"/>
      <c r="X21" s="107"/>
      <c r="Y21" s="107"/>
      <c r="Z21" s="107"/>
      <c r="AA21" s="107"/>
      <c r="AB21" s="107"/>
      <c r="AC21" s="107"/>
      <c r="AD21" s="107"/>
      <c r="AE21" s="107"/>
      <c r="AF21" s="107"/>
      <c r="AG21" s="128">
        <f>AG22</f>
        <v>1552.94</v>
      </c>
      <c r="AH21" s="128">
        <f>AH22</f>
        <v>1552.94</v>
      </c>
      <c r="AI21" s="128"/>
      <c r="AJ21" s="128">
        <f>AJ22</f>
        <v>558.93700000000001</v>
      </c>
      <c r="AK21" s="128">
        <f>AK22</f>
        <v>558.93700000000001</v>
      </c>
      <c r="AL21" s="107"/>
      <c r="AM21" s="107"/>
    </row>
    <row r="22" spans="1:40" ht="37.5">
      <c r="A22" s="130" t="s">
        <v>12</v>
      </c>
      <c r="B22" s="141" t="s">
        <v>475</v>
      </c>
      <c r="C22" s="142"/>
      <c r="D22" s="143"/>
      <c r="E22" s="144"/>
      <c r="F22" s="144"/>
      <c r="G22" s="144"/>
      <c r="H22" s="145"/>
      <c r="I22" s="146"/>
      <c r="J22" s="146"/>
      <c r="K22" s="146"/>
      <c r="L22" s="147"/>
      <c r="M22" s="126">
        <f>SUM(M23:M24)</f>
        <v>9750</v>
      </c>
      <c r="N22" s="126">
        <f t="shared" ref="N22:U22" si="10">SUM(N23:N24)</f>
        <v>0</v>
      </c>
      <c r="O22" s="126"/>
      <c r="P22" s="126">
        <f t="shared" si="10"/>
        <v>0</v>
      </c>
      <c r="Q22" s="126">
        <f t="shared" si="10"/>
        <v>0</v>
      </c>
      <c r="R22" s="128" t="e">
        <f t="shared" si="10"/>
        <v>#REF!</v>
      </c>
      <c r="S22" s="126">
        <f t="shared" si="10"/>
        <v>0</v>
      </c>
      <c r="T22" s="126">
        <f t="shared" si="10"/>
        <v>0</v>
      </c>
      <c r="U22" s="126">
        <f t="shared" si="10"/>
        <v>0</v>
      </c>
      <c r="V22" s="48"/>
      <c r="W22" s="107"/>
      <c r="X22" s="107"/>
      <c r="Y22" s="107"/>
      <c r="Z22" s="107"/>
      <c r="AA22" s="107"/>
      <c r="AB22" s="107"/>
      <c r="AC22" s="107"/>
      <c r="AD22" s="107"/>
      <c r="AE22" s="107"/>
      <c r="AF22" s="107"/>
      <c r="AG22" s="128">
        <f>SUM(AG23:AG24)</f>
        <v>1552.94</v>
      </c>
      <c r="AH22" s="128">
        <f>SUM(AH23:AH24)</f>
        <v>1552.94</v>
      </c>
      <c r="AI22" s="128"/>
      <c r="AJ22" s="128">
        <f>SUM(AJ23:AJ24)</f>
        <v>558.93700000000001</v>
      </c>
      <c r="AK22" s="128">
        <f>SUM(AK23:AK24)</f>
        <v>558.93700000000001</v>
      </c>
      <c r="AL22" s="107"/>
      <c r="AM22" s="107"/>
    </row>
    <row r="23" spans="1:40" ht="45" customHeight="1">
      <c r="A23" s="24" t="s">
        <v>27</v>
      </c>
      <c r="B23" s="218" t="s">
        <v>476</v>
      </c>
      <c r="C23" s="273" t="s">
        <v>529</v>
      </c>
      <c r="D23" s="233" t="s">
        <v>465</v>
      </c>
      <c r="E23" s="220" t="s">
        <v>477</v>
      </c>
      <c r="F23" s="218">
        <v>7910487</v>
      </c>
      <c r="G23" s="218" t="s">
        <v>478</v>
      </c>
      <c r="H23" s="234" t="s">
        <v>24</v>
      </c>
      <c r="I23" s="234" t="s">
        <v>479</v>
      </c>
      <c r="J23" s="224" t="s">
        <v>503</v>
      </c>
      <c r="K23" s="224" t="s">
        <v>501</v>
      </c>
      <c r="L23" s="225" t="s">
        <v>505</v>
      </c>
      <c r="M23" s="228">
        <v>4950</v>
      </c>
      <c r="N23" s="228"/>
      <c r="O23" s="228"/>
      <c r="P23" s="228"/>
      <c r="Q23" s="235"/>
      <c r="R23" s="228">
        <v>1087</v>
      </c>
      <c r="S23" s="228"/>
      <c r="T23" s="229"/>
      <c r="U23" s="229"/>
      <c r="V23" s="236"/>
      <c r="W23" s="231"/>
      <c r="X23" s="231"/>
      <c r="Y23" s="231"/>
      <c r="Z23" s="231"/>
      <c r="AA23" s="231"/>
      <c r="AB23" s="231"/>
      <c r="AC23" s="231"/>
      <c r="AD23" s="231"/>
      <c r="AE23" s="231"/>
      <c r="AF23" s="231"/>
      <c r="AG23" s="244">
        <f>AH23</f>
        <v>994</v>
      </c>
      <c r="AH23" s="228">
        <f>1087-93</f>
        <v>994</v>
      </c>
      <c r="AI23" s="228"/>
      <c r="AJ23" s="232">
        <f>AK23</f>
        <v>0</v>
      </c>
      <c r="AK23" s="232"/>
      <c r="AL23" s="231"/>
      <c r="AM23" s="216" t="str">
        <f>AM17</f>
        <v>QĐ 480/QĐ-UBND ngày 13/11/2023</v>
      </c>
      <c r="AN23" s="116">
        <f>93+1989.854-2082.854</f>
        <v>0</v>
      </c>
    </row>
    <row r="24" spans="1:40" ht="45" customHeight="1">
      <c r="A24" s="130" t="s">
        <v>27</v>
      </c>
      <c r="B24" s="17" t="s">
        <v>452</v>
      </c>
      <c r="C24" s="273"/>
      <c r="D24" s="106" t="s">
        <v>480</v>
      </c>
      <c r="E24" s="137" t="s">
        <v>477</v>
      </c>
      <c r="F24" s="148" t="s">
        <v>481</v>
      </c>
      <c r="G24" s="137" t="s">
        <v>482</v>
      </c>
      <c r="H24" s="24" t="s">
        <v>34</v>
      </c>
      <c r="I24" s="149" t="s">
        <v>456</v>
      </c>
      <c r="J24" s="21" t="s">
        <v>504</v>
      </c>
      <c r="K24" s="21" t="s">
        <v>34</v>
      </c>
      <c r="L24" s="93" t="s">
        <v>506</v>
      </c>
      <c r="M24" s="150">
        <v>4800</v>
      </c>
      <c r="N24" s="46"/>
      <c r="O24" s="44"/>
      <c r="P24" s="48"/>
      <c r="Q24" s="48"/>
      <c r="R24" s="133" t="e">
        <f>#REF!-O24-10-55.062</f>
        <v>#REF!</v>
      </c>
      <c r="S24" s="47"/>
      <c r="T24" s="48"/>
      <c r="U24" s="48"/>
      <c r="V24" s="131"/>
      <c r="W24" s="107"/>
      <c r="X24" s="107"/>
      <c r="Y24" s="107"/>
      <c r="Z24" s="107"/>
      <c r="AA24" s="107"/>
      <c r="AB24" s="107"/>
      <c r="AC24" s="107"/>
      <c r="AD24" s="107"/>
      <c r="AE24" s="107"/>
      <c r="AF24" s="107"/>
      <c r="AG24" s="133">
        <f>AH24</f>
        <v>558.94000000000005</v>
      </c>
      <c r="AH24" s="133">
        <v>558.94000000000005</v>
      </c>
      <c r="AI24" s="133"/>
      <c r="AJ24" s="133">
        <f>AK24</f>
        <v>558.93700000000001</v>
      </c>
      <c r="AK24" s="133">
        <v>558.93700000000001</v>
      </c>
      <c r="AL24" s="107"/>
      <c r="AM24" s="107"/>
    </row>
    <row r="25" spans="1:40" ht="37.5">
      <c r="A25" s="102" t="s">
        <v>26</v>
      </c>
      <c r="B25" s="16" t="s">
        <v>641</v>
      </c>
      <c r="C25" s="89"/>
      <c r="D25" s="92"/>
      <c r="E25" s="23"/>
      <c r="F25" s="23"/>
      <c r="G25" s="23"/>
      <c r="H25" s="123"/>
      <c r="I25" s="124"/>
      <c r="J25" s="124"/>
      <c r="K25" s="124"/>
      <c r="L25" s="125"/>
      <c r="M25" s="126">
        <f>M26</f>
        <v>4500</v>
      </c>
      <c r="N25" s="126">
        <f t="shared" ref="N25:U27" si="11">N26</f>
        <v>0</v>
      </c>
      <c r="O25" s="126"/>
      <c r="P25" s="126">
        <f t="shared" si="11"/>
        <v>0</v>
      </c>
      <c r="Q25" s="126">
        <f t="shared" si="11"/>
        <v>0</v>
      </c>
      <c r="R25" s="126">
        <f t="shared" si="11"/>
        <v>2780</v>
      </c>
      <c r="S25" s="126">
        <f t="shared" si="11"/>
        <v>0</v>
      </c>
      <c r="T25" s="126">
        <f t="shared" si="11"/>
        <v>0</v>
      </c>
      <c r="U25" s="126">
        <f t="shared" si="11"/>
        <v>0</v>
      </c>
      <c r="V25" s="127"/>
      <c r="W25" s="107"/>
      <c r="X25" s="107"/>
      <c r="Y25" s="107"/>
      <c r="Z25" s="107"/>
      <c r="AA25" s="107"/>
      <c r="AB25" s="107"/>
      <c r="AC25" s="107"/>
      <c r="AD25" s="107"/>
      <c r="AE25" s="107"/>
      <c r="AF25" s="107"/>
      <c r="AG25" s="126">
        <f t="shared" ref="AG25:AK27" si="12">AG26</f>
        <v>2780</v>
      </c>
      <c r="AH25" s="126">
        <f>AH26</f>
        <v>2780</v>
      </c>
      <c r="AI25" s="126"/>
      <c r="AJ25" s="128">
        <f t="shared" si="12"/>
        <v>2780</v>
      </c>
      <c r="AK25" s="128">
        <f t="shared" si="12"/>
        <v>2780</v>
      </c>
      <c r="AL25" s="107"/>
      <c r="AM25" s="107"/>
    </row>
    <row r="26" spans="1:40" ht="18.75">
      <c r="A26" s="102" t="s">
        <v>54</v>
      </c>
      <c r="B26" s="16" t="s">
        <v>16</v>
      </c>
      <c r="C26" s="89"/>
      <c r="D26" s="92"/>
      <c r="E26" s="23"/>
      <c r="F26" s="23"/>
      <c r="G26" s="23"/>
      <c r="H26" s="123"/>
      <c r="I26" s="124"/>
      <c r="J26" s="124"/>
      <c r="K26" s="124"/>
      <c r="L26" s="125"/>
      <c r="M26" s="126">
        <f>M27</f>
        <v>4500</v>
      </c>
      <c r="N26" s="126">
        <f t="shared" si="11"/>
        <v>0</v>
      </c>
      <c r="O26" s="126"/>
      <c r="P26" s="126">
        <f t="shared" si="11"/>
        <v>0</v>
      </c>
      <c r="Q26" s="126">
        <f t="shared" si="11"/>
        <v>0</v>
      </c>
      <c r="R26" s="126">
        <f t="shared" si="11"/>
        <v>2780</v>
      </c>
      <c r="S26" s="126">
        <f t="shared" si="11"/>
        <v>0</v>
      </c>
      <c r="T26" s="126">
        <f t="shared" si="11"/>
        <v>0</v>
      </c>
      <c r="U26" s="126">
        <f t="shared" si="11"/>
        <v>0</v>
      </c>
      <c r="V26" s="127"/>
      <c r="W26" s="107"/>
      <c r="X26" s="107"/>
      <c r="Y26" s="107"/>
      <c r="Z26" s="107"/>
      <c r="AA26" s="107"/>
      <c r="AB26" s="107"/>
      <c r="AC26" s="107"/>
      <c r="AD26" s="107"/>
      <c r="AE26" s="107"/>
      <c r="AF26" s="107"/>
      <c r="AG26" s="126">
        <f t="shared" si="12"/>
        <v>2780</v>
      </c>
      <c r="AH26" s="126">
        <f>AH27</f>
        <v>2780</v>
      </c>
      <c r="AI26" s="126"/>
      <c r="AJ26" s="128">
        <f>AJ27</f>
        <v>2780</v>
      </c>
      <c r="AK26" s="128">
        <f t="shared" si="12"/>
        <v>2780</v>
      </c>
      <c r="AL26" s="107"/>
      <c r="AM26" s="107"/>
    </row>
    <row r="27" spans="1:40" ht="37.5">
      <c r="A27" s="102" t="s">
        <v>12</v>
      </c>
      <c r="B27" s="16" t="s">
        <v>446</v>
      </c>
      <c r="C27" s="89"/>
      <c r="D27" s="92"/>
      <c r="E27" s="23"/>
      <c r="F27" s="23"/>
      <c r="G27" s="23"/>
      <c r="H27" s="123"/>
      <c r="I27" s="124"/>
      <c r="J27" s="124"/>
      <c r="K27" s="124"/>
      <c r="L27" s="125"/>
      <c r="M27" s="126">
        <f>M28</f>
        <v>4500</v>
      </c>
      <c r="N27" s="126">
        <f t="shared" si="11"/>
        <v>0</v>
      </c>
      <c r="O27" s="126"/>
      <c r="P27" s="126">
        <f t="shared" si="11"/>
        <v>0</v>
      </c>
      <c r="Q27" s="126">
        <f t="shared" si="11"/>
        <v>0</v>
      </c>
      <c r="R27" s="126">
        <f t="shared" si="11"/>
        <v>2780</v>
      </c>
      <c r="S27" s="126">
        <f t="shared" si="11"/>
        <v>0</v>
      </c>
      <c r="T27" s="126">
        <f t="shared" si="11"/>
        <v>0</v>
      </c>
      <c r="U27" s="126">
        <f t="shared" si="11"/>
        <v>0</v>
      </c>
      <c r="V27" s="127"/>
      <c r="W27" s="107"/>
      <c r="X27" s="107"/>
      <c r="Y27" s="107"/>
      <c r="Z27" s="107"/>
      <c r="AA27" s="107"/>
      <c r="AB27" s="107"/>
      <c r="AC27" s="107"/>
      <c r="AD27" s="107"/>
      <c r="AE27" s="107"/>
      <c r="AF27" s="107"/>
      <c r="AG27" s="126">
        <f t="shared" si="12"/>
        <v>2780</v>
      </c>
      <c r="AH27" s="126">
        <f>AH28</f>
        <v>2780</v>
      </c>
      <c r="AI27" s="126"/>
      <c r="AJ27" s="128">
        <f t="shared" si="12"/>
        <v>2780</v>
      </c>
      <c r="AK27" s="128">
        <f t="shared" si="12"/>
        <v>2780</v>
      </c>
      <c r="AL27" s="107"/>
      <c r="AM27" s="107"/>
    </row>
    <row r="28" spans="1:40" ht="37.5">
      <c r="A28" s="130" t="s">
        <v>27</v>
      </c>
      <c r="B28" s="141" t="s">
        <v>447</v>
      </c>
      <c r="C28" s="103"/>
      <c r="D28" s="92"/>
      <c r="E28" s="23"/>
      <c r="F28" s="23"/>
      <c r="G28" s="23"/>
      <c r="H28" s="123"/>
      <c r="I28" s="124"/>
      <c r="J28" s="124"/>
      <c r="K28" s="124"/>
      <c r="L28" s="125"/>
      <c r="M28" s="126">
        <f>M30+M31</f>
        <v>4500</v>
      </c>
      <c r="N28" s="126">
        <f t="shared" ref="N28:U28" si="13">N30+N31</f>
        <v>0</v>
      </c>
      <c r="O28" s="126"/>
      <c r="P28" s="126">
        <f t="shared" si="13"/>
        <v>0</v>
      </c>
      <c r="Q28" s="126">
        <f t="shared" si="13"/>
        <v>0</v>
      </c>
      <c r="R28" s="126">
        <f t="shared" si="13"/>
        <v>2780</v>
      </c>
      <c r="S28" s="126">
        <f t="shared" si="13"/>
        <v>0</v>
      </c>
      <c r="T28" s="126">
        <f t="shared" si="13"/>
        <v>0</v>
      </c>
      <c r="U28" s="126">
        <f t="shared" si="13"/>
        <v>0</v>
      </c>
      <c r="V28" s="127"/>
      <c r="W28" s="107"/>
      <c r="X28" s="107"/>
      <c r="Y28" s="107"/>
      <c r="Z28" s="107"/>
      <c r="AA28" s="107"/>
      <c r="AB28" s="107"/>
      <c r="AC28" s="107"/>
      <c r="AD28" s="107"/>
      <c r="AE28" s="107"/>
      <c r="AF28" s="107"/>
      <c r="AG28" s="126">
        <f>AG30+AG31</f>
        <v>2780</v>
      </c>
      <c r="AH28" s="126">
        <f>AH30+AH31</f>
        <v>2780</v>
      </c>
      <c r="AI28" s="126"/>
      <c r="AJ28" s="128">
        <f>AJ30+AJ31</f>
        <v>2780</v>
      </c>
      <c r="AK28" s="128">
        <f>AK30+AK31</f>
        <v>2780</v>
      </c>
      <c r="AL28" s="107"/>
      <c r="AM28" s="107"/>
    </row>
    <row r="29" spans="1:40" ht="18.75">
      <c r="A29" s="56"/>
      <c r="B29" s="141" t="s">
        <v>442</v>
      </c>
      <c r="C29" s="103"/>
      <c r="D29" s="136"/>
      <c r="E29" s="24"/>
      <c r="F29" s="24"/>
      <c r="G29" s="24"/>
      <c r="H29" s="137"/>
      <c r="I29" s="138"/>
      <c r="J29" s="138"/>
      <c r="K29" s="138"/>
      <c r="L29" s="139"/>
      <c r="M29" s="47"/>
      <c r="N29" s="46"/>
      <c r="O29" s="47"/>
      <c r="P29" s="48"/>
      <c r="Q29" s="48"/>
      <c r="R29" s="47"/>
      <c r="S29" s="47"/>
      <c r="T29" s="48"/>
      <c r="U29" s="48"/>
      <c r="V29" s="151"/>
      <c r="W29" s="107"/>
      <c r="X29" s="107"/>
      <c r="Y29" s="107"/>
      <c r="Z29" s="107"/>
      <c r="AA29" s="107"/>
      <c r="AB29" s="107"/>
      <c r="AC29" s="107"/>
      <c r="AD29" s="107"/>
      <c r="AE29" s="107"/>
      <c r="AF29" s="107"/>
      <c r="AG29" s="107"/>
      <c r="AH29" s="47"/>
      <c r="AI29" s="47"/>
      <c r="AJ29" s="108"/>
      <c r="AK29" s="108"/>
      <c r="AL29" s="107"/>
      <c r="AM29" s="107"/>
    </row>
    <row r="30" spans="1:40" ht="48" customHeight="1">
      <c r="A30" s="56" t="s">
        <v>571</v>
      </c>
      <c r="B30" s="17" t="s">
        <v>448</v>
      </c>
      <c r="C30" s="271" t="s">
        <v>457</v>
      </c>
      <c r="D30" s="136" t="s">
        <v>480</v>
      </c>
      <c r="E30" s="24" t="s">
        <v>477</v>
      </c>
      <c r="F30" s="184" t="s">
        <v>483</v>
      </c>
      <c r="G30" s="24" t="s">
        <v>484</v>
      </c>
      <c r="H30" s="24" t="s">
        <v>34</v>
      </c>
      <c r="I30" s="185" t="s">
        <v>455</v>
      </c>
      <c r="J30" s="21" t="s">
        <v>507</v>
      </c>
      <c r="K30" s="21" t="s">
        <v>501</v>
      </c>
      <c r="L30" s="93" t="s">
        <v>508</v>
      </c>
      <c r="M30" s="47">
        <v>4500</v>
      </c>
      <c r="N30" s="46"/>
      <c r="O30" s="44"/>
      <c r="P30" s="48"/>
      <c r="Q30" s="48"/>
      <c r="R30" s="47">
        <v>1597</v>
      </c>
      <c r="S30" s="47"/>
      <c r="T30" s="48"/>
      <c r="U30" s="48"/>
      <c r="V30" s="48"/>
      <c r="W30" s="107"/>
      <c r="X30" s="107"/>
      <c r="Y30" s="107"/>
      <c r="Z30" s="107"/>
      <c r="AA30" s="107"/>
      <c r="AB30" s="107"/>
      <c r="AC30" s="107"/>
      <c r="AD30" s="107"/>
      <c r="AE30" s="107"/>
      <c r="AF30" s="107"/>
      <c r="AG30" s="47">
        <f>AH30</f>
        <v>1597</v>
      </c>
      <c r="AH30" s="47">
        <v>1597</v>
      </c>
      <c r="AI30" s="47"/>
      <c r="AJ30" s="133">
        <f>AK30</f>
        <v>1597</v>
      </c>
      <c r="AK30" s="133">
        <v>1597</v>
      </c>
      <c r="AL30" s="107"/>
      <c r="AM30" s="107"/>
    </row>
    <row r="31" spans="1:40" ht="48" customHeight="1">
      <c r="A31" s="56" t="s">
        <v>573</v>
      </c>
      <c r="B31" s="17" t="s">
        <v>452</v>
      </c>
      <c r="C31" s="271"/>
      <c r="D31" s="91" t="s">
        <v>465</v>
      </c>
      <c r="E31" s="15" t="s">
        <v>477</v>
      </c>
      <c r="F31" s="19" t="s">
        <v>481</v>
      </c>
      <c r="G31" s="15" t="s">
        <v>482</v>
      </c>
      <c r="H31" s="20" t="s">
        <v>34</v>
      </c>
      <c r="I31" s="20" t="s">
        <v>456</v>
      </c>
      <c r="J31" s="21" t="s">
        <v>504</v>
      </c>
      <c r="K31" s="21" t="s">
        <v>34</v>
      </c>
      <c r="L31" s="93" t="s">
        <v>506</v>
      </c>
      <c r="M31" s="47"/>
      <c r="N31" s="46"/>
      <c r="O31" s="44"/>
      <c r="P31" s="48"/>
      <c r="Q31" s="48"/>
      <c r="R31" s="47">
        <v>1183</v>
      </c>
      <c r="S31" s="47"/>
      <c r="T31" s="48"/>
      <c r="U31" s="48"/>
      <c r="V31" s="48"/>
      <c r="W31" s="107"/>
      <c r="X31" s="107"/>
      <c r="Y31" s="107"/>
      <c r="Z31" s="107"/>
      <c r="AA31" s="107"/>
      <c r="AB31" s="107"/>
      <c r="AC31" s="107"/>
      <c r="AD31" s="107"/>
      <c r="AE31" s="107"/>
      <c r="AF31" s="107"/>
      <c r="AG31" s="47">
        <f>AH31</f>
        <v>1183</v>
      </c>
      <c r="AH31" s="47">
        <v>1183</v>
      </c>
      <c r="AI31" s="47"/>
      <c r="AJ31" s="47">
        <f>AK31</f>
        <v>1183</v>
      </c>
      <c r="AK31" s="47">
        <v>1183</v>
      </c>
      <c r="AL31" s="107"/>
      <c r="AM31" s="107"/>
    </row>
    <row r="32" spans="1:40" ht="67.5" customHeight="1">
      <c r="A32" s="130" t="s">
        <v>4</v>
      </c>
      <c r="B32" s="121" t="s">
        <v>449</v>
      </c>
      <c r="C32" s="122"/>
      <c r="D32" s="92"/>
      <c r="E32" s="23"/>
      <c r="F32" s="23"/>
      <c r="G32" s="23"/>
      <c r="H32" s="123"/>
      <c r="I32" s="124"/>
      <c r="J32" s="124"/>
      <c r="K32" s="124"/>
      <c r="L32" s="125"/>
      <c r="M32" s="126">
        <f>M33</f>
        <v>7600</v>
      </c>
      <c r="N32" s="126">
        <f t="shared" ref="N32:U32" si="14">N33</f>
        <v>0</v>
      </c>
      <c r="O32" s="126">
        <f t="shared" si="14"/>
        <v>0</v>
      </c>
      <c r="P32" s="126">
        <f t="shared" si="14"/>
        <v>0</v>
      </c>
      <c r="Q32" s="126">
        <f t="shared" si="14"/>
        <v>0</v>
      </c>
      <c r="R32" s="126">
        <f t="shared" si="14"/>
        <v>2812</v>
      </c>
      <c r="S32" s="126">
        <f t="shared" si="14"/>
        <v>0</v>
      </c>
      <c r="T32" s="126">
        <f t="shared" si="14"/>
        <v>0</v>
      </c>
      <c r="U32" s="126">
        <f t="shared" si="14"/>
        <v>0</v>
      </c>
      <c r="V32" s="127"/>
      <c r="W32" s="107"/>
      <c r="X32" s="107"/>
      <c r="Y32" s="107"/>
      <c r="Z32" s="107"/>
      <c r="AA32" s="107"/>
      <c r="AB32" s="107"/>
      <c r="AC32" s="107"/>
      <c r="AD32" s="107"/>
      <c r="AE32" s="107"/>
      <c r="AF32" s="107"/>
      <c r="AG32" s="126">
        <f>AG33</f>
        <v>2812</v>
      </c>
      <c r="AH32" s="126">
        <f>AH33</f>
        <v>2812</v>
      </c>
      <c r="AI32" s="126"/>
      <c r="AJ32" s="128">
        <f>AJ33</f>
        <v>0</v>
      </c>
      <c r="AK32" s="108"/>
      <c r="AL32" s="107"/>
      <c r="AM32" s="107"/>
    </row>
    <row r="33" spans="1:42" ht="37.5">
      <c r="A33" s="102" t="s">
        <v>12</v>
      </c>
      <c r="B33" s="16" t="s">
        <v>446</v>
      </c>
      <c r="C33" s="89"/>
      <c r="D33" s="92"/>
      <c r="E33" s="23"/>
      <c r="F33" s="23"/>
      <c r="G33" s="23"/>
      <c r="H33" s="123"/>
      <c r="I33" s="124"/>
      <c r="J33" s="124"/>
      <c r="K33" s="124"/>
      <c r="L33" s="125"/>
      <c r="M33" s="126">
        <f t="shared" ref="M33:U33" si="15">SUM(M34:M36)</f>
        <v>7600</v>
      </c>
      <c r="N33" s="126">
        <f t="shared" si="15"/>
        <v>0</v>
      </c>
      <c r="O33" s="126">
        <f t="shared" si="15"/>
        <v>0</v>
      </c>
      <c r="P33" s="126">
        <f t="shared" si="15"/>
        <v>0</v>
      </c>
      <c r="Q33" s="126">
        <f t="shared" si="15"/>
        <v>0</v>
      </c>
      <c r="R33" s="126">
        <f>SUM(R34:R36)</f>
        <v>2812</v>
      </c>
      <c r="S33" s="126">
        <f t="shared" si="15"/>
        <v>0</v>
      </c>
      <c r="T33" s="126">
        <f t="shared" si="15"/>
        <v>0</v>
      </c>
      <c r="U33" s="126">
        <f t="shared" si="15"/>
        <v>0</v>
      </c>
      <c r="V33" s="127"/>
      <c r="W33" s="107"/>
      <c r="X33" s="107"/>
      <c r="Y33" s="107"/>
      <c r="Z33" s="107"/>
      <c r="AA33" s="107"/>
      <c r="AB33" s="107"/>
      <c r="AC33" s="107"/>
      <c r="AD33" s="107"/>
      <c r="AE33" s="107"/>
      <c r="AF33" s="107"/>
      <c r="AG33" s="126">
        <f>SUM(AG34:AG36)</f>
        <v>2812</v>
      </c>
      <c r="AH33" s="126">
        <f>SUM(AH34:AH36)</f>
        <v>2812</v>
      </c>
      <c r="AI33" s="126"/>
      <c r="AJ33" s="128">
        <f>SUM(AJ34:AJ36)</f>
        <v>0</v>
      </c>
      <c r="AK33" s="108"/>
      <c r="AL33" s="107"/>
      <c r="AM33" s="107"/>
    </row>
    <row r="34" spans="1:42" ht="69.75" customHeight="1">
      <c r="A34" s="217" t="s">
        <v>571</v>
      </c>
      <c r="B34" s="218" t="s">
        <v>450</v>
      </c>
      <c r="C34" s="237" t="str">
        <f>C23</f>
        <v>Ban QLDA đầu tư xây dựng huyện</v>
      </c>
      <c r="D34" s="219" t="s">
        <v>480</v>
      </c>
      <c r="E34" s="220" t="s">
        <v>477</v>
      </c>
      <c r="F34" s="221">
        <v>8004152</v>
      </c>
      <c r="G34" s="221" t="s">
        <v>486</v>
      </c>
      <c r="H34" s="222" t="s">
        <v>36</v>
      </c>
      <c r="I34" s="223" t="s">
        <v>487</v>
      </c>
      <c r="J34" s="224" t="s">
        <v>509</v>
      </c>
      <c r="K34" s="224" t="s">
        <v>36</v>
      </c>
      <c r="L34" s="225" t="s">
        <v>510</v>
      </c>
      <c r="M34" s="226">
        <v>7000</v>
      </c>
      <c r="N34" s="227"/>
      <c r="O34" s="228"/>
      <c r="P34" s="229"/>
      <c r="Q34" s="229"/>
      <c r="R34" s="226">
        <v>808</v>
      </c>
      <c r="S34" s="228"/>
      <c r="T34" s="229"/>
      <c r="U34" s="229"/>
      <c r="V34" s="230"/>
      <c r="W34" s="231"/>
      <c r="X34" s="231"/>
      <c r="Y34" s="231"/>
      <c r="Z34" s="231"/>
      <c r="AA34" s="231"/>
      <c r="AB34" s="231"/>
      <c r="AC34" s="231"/>
      <c r="AD34" s="231"/>
      <c r="AE34" s="231"/>
      <c r="AF34" s="231"/>
      <c r="AG34" s="244">
        <f>AH34</f>
        <v>808</v>
      </c>
      <c r="AH34" s="226">
        <v>808</v>
      </c>
      <c r="AI34" s="226"/>
      <c r="AJ34" s="232">
        <f>AK34</f>
        <v>0</v>
      </c>
      <c r="AK34" s="232"/>
      <c r="AL34" s="231"/>
      <c r="AM34" s="216" t="s">
        <v>652</v>
      </c>
    </row>
    <row r="35" spans="1:42" ht="87" customHeight="1">
      <c r="A35" s="56" t="s">
        <v>573</v>
      </c>
      <c r="B35" s="17" t="s">
        <v>488</v>
      </c>
      <c r="C35" s="248" t="s">
        <v>458</v>
      </c>
      <c r="D35" s="92"/>
      <c r="E35" s="15" t="s">
        <v>477</v>
      </c>
      <c r="F35" s="23"/>
      <c r="G35" s="23"/>
      <c r="H35" s="24" t="s">
        <v>36</v>
      </c>
      <c r="I35" s="25"/>
      <c r="J35" s="21"/>
      <c r="K35" s="21" t="s">
        <v>36</v>
      </c>
      <c r="L35" s="93"/>
      <c r="M35" s="45"/>
      <c r="N35" s="46"/>
      <c r="O35" s="47"/>
      <c r="P35" s="48"/>
      <c r="Q35" s="48"/>
      <c r="R35" s="45">
        <f>89+1800</f>
        <v>1889</v>
      </c>
      <c r="S35" s="47"/>
      <c r="T35" s="48"/>
      <c r="U35" s="48"/>
      <c r="V35" s="152"/>
      <c r="W35" s="107"/>
      <c r="X35" s="107"/>
      <c r="Y35" s="107"/>
      <c r="Z35" s="107"/>
      <c r="AA35" s="107"/>
      <c r="AB35" s="107"/>
      <c r="AC35" s="107"/>
      <c r="AD35" s="107"/>
      <c r="AE35" s="107"/>
      <c r="AF35" s="107"/>
      <c r="AG35" s="245">
        <f>AH35</f>
        <v>1889</v>
      </c>
      <c r="AH35" s="45">
        <f>89+1800</f>
        <v>1889</v>
      </c>
      <c r="AI35" s="45"/>
      <c r="AJ35" s="108">
        <f>AK35</f>
        <v>0</v>
      </c>
      <c r="AK35" s="108"/>
      <c r="AL35" s="107"/>
      <c r="AM35" s="107"/>
    </row>
    <row r="36" spans="1:42" ht="52.5" customHeight="1">
      <c r="A36" s="56" t="s">
        <v>474</v>
      </c>
      <c r="B36" s="17" t="s">
        <v>451</v>
      </c>
      <c r="C36" s="248" t="s">
        <v>460</v>
      </c>
      <c r="D36" s="106" t="s">
        <v>480</v>
      </c>
      <c r="E36" s="15" t="s">
        <v>477</v>
      </c>
      <c r="F36" s="137"/>
      <c r="G36" s="137"/>
      <c r="H36" s="24" t="s">
        <v>24</v>
      </c>
      <c r="I36" s="153"/>
      <c r="J36" s="153"/>
      <c r="K36" s="21" t="s">
        <v>36</v>
      </c>
      <c r="L36" s="154"/>
      <c r="M36" s="45">
        <v>600</v>
      </c>
      <c r="N36" s="46"/>
      <c r="O36" s="47"/>
      <c r="P36" s="48"/>
      <c r="Q36" s="48"/>
      <c r="R36" s="45">
        <v>115</v>
      </c>
      <c r="S36" s="47"/>
      <c r="T36" s="48"/>
      <c r="U36" s="48"/>
      <c r="V36" s="152"/>
      <c r="W36" s="107"/>
      <c r="X36" s="107"/>
      <c r="Y36" s="107"/>
      <c r="Z36" s="107"/>
      <c r="AA36" s="107"/>
      <c r="AB36" s="107"/>
      <c r="AC36" s="107"/>
      <c r="AD36" s="107"/>
      <c r="AE36" s="107"/>
      <c r="AF36" s="107"/>
      <c r="AG36" s="245">
        <f>AH36</f>
        <v>115</v>
      </c>
      <c r="AH36" s="45">
        <v>115</v>
      </c>
      <c r="AI36" s="45"/>
      <c r="AJ36" s="108">
        <f>AK36</f>
        <v>0</v>
      </c>
      <c r="AK36" s="108"/>
      <c r="AL36" s="107"/>
      <c r="AM36" s="107"/>
    </row>
    <row r="37" spans="1:42" ht="75">
      <c r="A37" s="130" t="s">
        <v>17</v>
      </c>
      <c r="B37" s="121" t="s">
        <v>489</v>
      </c>
      <c r="C37" s="122"/>
      <c r="D37" s="92"/>
      <c r="E37" s="23"/>
      <c r="F37" s="23"/>
      <c r="G37" s="23"/>
      <c r="H37" s="123"/>
      <c r="I37" s="124"/>
      <c r="J37" s="124"/>
      <c r="K37" s="124"/>
      <c r="L37" s="125"/>
      <c r="M37" s="126">
        <f>M38</f>
        <v>2300</v>
      </c>
      <c r="N37" s="126">
        <f t="shared" ref="M37:U39" si="16">N38</f>
        <v>1150</v>
      </c>
      <c r="O37" s="126">
        <f t="shared" si="16"/>
        <v>1150</v>
      </c>
      <c r="P37" s="126">
        <f t="shared" si="16"/>
        <v>0</v>
      </c>
      <c r="Q37" s="126">
        <f t="shared" si="16"/>
        <v>0</v>
      </c>
      <c r="R37" s="126">
        <f t="shared" si="16"/>
        <v>920</v>
      </c>
      <c r="S37" s="126">
        <f t="shared" si="16"/>
        <v>0</v>
      </c>
      <c r="T37" s="126">
        <f t="shared" si="16"/>
        <v>0</v>
      </c>
      <c r="U37" s="126">
        <f t="shared" si="16"/>
        <v>0</v>
      </c>
      <c r="V37" s="127"/>
      <c r="W37" s="107"/>
      <c r="X37" s="107"/>
      <c r="Y37" s="107"/>
      <c r="Z37" s="107"/>
      <c r="AA37" s="107"/>
      <c r="AB37" s="107"/>
      <c r="AC37" s="107"/>
      <c r="AD37" s="107"/>
      <c r="AE37" s="107"/>
      <c r="AF37" s="107"/>
      <c r="AG37" s="126">
        <f>AG38</f>
        <v>1830</v>
      </c>
      <c r="AH37" s="126">
        <f>AH38</f>
        <v>1830</v>
      </c>
      <c r="AI37" s="126">
        <f t="shared" ref="AI37:AJ38" si="17">AI38</f>
        <v>0</v>
      </c>
      <c r="AJ37" s="126">
        <f t="shared" si="17"/>
        <v>672.18299999999999</v>
      </c>
      <c r="AK37" s="126">
        <f>AK38</f>
        <v>672.18299999999999</v>
      </c>
      <c r="AL37" s="107"/>
      <c r="AM37" s="107"/>
    </row>
    <row r="38" spans="1:42" ht="37.5">
      <c r="A38" s="102" t="s">
        <v>12</v>
      </c>
      <c r="B38" s="16" t="s">
        <v>446</v>
      </c>
      <c r="C38" s="89"/>
      <c r="D38" s="92"/>
      <c r="E38" s="23"/>
      <c r="F38" s="23"/>
      <c r="G38" s="23"/>
      <c r="H38" s="123"/>
      <c r="I38" s="124"/>
      <c r="J38" s="124"/>
      <c r="K38" s="124"/>
      <c r="L38" s="125"/>
      <c r="M38" s="126">
        <f>M39</f>
        <v>2300</v>
      </c>
      <c r="N38" s="126">
        <f t="shared" si="16"/>
        <v>1150</v>
      </c>
      <c r="O38" s="126">
        <f t="shared" si="16"/>
        <v>1150</v>
      </c>
      <c r="P38" s="126">
        <f t="shared" si="16"/>
        <v>0</v>
      </c>
      <c r="Q38" s="126">
        <f t="shared" si="16"/>
        <v>0</v>
      </c>
      <c r="R38" s="126">
        <f t="shared" si="16"/>
        <v>920</v>
      </c>
      <c r="S38" s="126">
        <f t="shared" si="16"/>
        <v>0</v>
      </c>
      <c r="T38" s="126">
        <f t="shared" si="16"/>
        <v>0</v>
      </c>
      <c r="U38" s="126">
        <f t="shared" si="16"/>
        <v>0</v>
      </c>
      <c r="V38" s="127"/>
      <c r="W38" s="107"/>
      <c r="X38" s="107"/>
      <c r="Y38" s="107"/>
      <c r="Z38" s="107"/>
      <c r="AA38" s="107"/>
      <c r="AB38" s="107"/>
      <c r="AC38" s="107"/>
      <c r="AD38" s="107"/>
      <c r="AE38" s="107"/>
      <c r="AF38" s="107"/>
      <c r="AG38" s="126">
        <f>AG39</f>
        <v>1830</v>
      </c>
      <c r="AH38" s="126">
        <f>AH39</f>
        <v>1830</v>
      </c>
      <c r="AI38" s="126">
        <f t="shared" si="17"/>
        <v>0</v>
      </c>
      <c r="AJ38" s="126">
        <f t="shared" si="17"/>
        <v>672.18299999999999</v>
      </c>
      <c r="AK38" s="126">
        <f>AK39</f>
        <v>672.18299999999999</v>
      </c>
      <c r="AL38" s="107"/>
      <c r="AM38" s="107"/>
    </row>
    <row r="39" spans="1:42" ht="37.5">
      <c r="A39" s="130" t="s">
        <v>54</v>
      </c>
      <c r="B39" s="141" t="s">
        <v>447</v>
      </c>
      <c r="C39" s="103"/>
      <c r="D39" s="92"/>
      <c r="E39" s="23"/>
      <c r="F39" s="23"/>
      <c r="G39" s="23"/>
      <c r="H39" s="123"/>
      <c r="I39" s="124"/>
      <c r="J39" s="124"/>
      <c r="K39" s="124"/>
      <c r="L39" s="125"/>
      <c r="M39" s="126">
        <f t="shared" si="16"/>
        <v>2300</v>
      </c>
      <c r="N39" s="126">
        <f t="shared" si="16"/>
        <v>1150</v>
      </c>
      <c r="O39" s="126">
        <f t="shared" si="16"/>
        <v>1150</v>
      </c>
      <c r="P39" s="126">
        <f t="shared" si="16"/>
        <v>0</v>
      </c>
      <c r="Q39" s="126">
        <f t="shared" si="16"/>
        <v>0</v>
      </c>
      <c r="R39" s="126">
        <f>R40+R41</f>
        <v>920</v>
      </c>
      <c r="S39" s="126">
        <f t="shared" si="16"/>
        <v>0</v>
      </c>
      <c r="T39" s="126">
        <f t="shared" si="16"/>
        <v>0</v>
      </c>
      <c r="U39" s="126">
        <f t="shared" si="16"/>
        <v>0</v>
      </c>
      <c r="V39" s="127"/>
      <c r="W39" s="107"/>
      <c r="X39" s="107"/>
      <c r="Y39" s="107"/>
      <c r="Z39" s="107"/>
      <c r="AA39" s="107"/>
      <c r="AB39" s="107"/>
      <c r="AC39" s="107"/>
      <c r="AD39" s="107"/>
      <c r="AE39" s="107"/>
      <c r="AF39" s="107"/>
      <c r="AG39" s="126">
        <f>AG40+AG41</f>
        <v>1830</v>
      </c>
      <c r="AH39" s="126">
        <f>AH40+AH41</f>
        <v>1830</v>
      </c>
      <c r="AI39" s="126">
        <f>AI40+AI41</f>
        <v>0</v>
      </c>
      <c r="AJ39" s="126">
        <f>AJ40+AJ41</f>
        <v>672.18299999999999</v>
      </c>
      <c r="AK39" s="126">
        <f>AK40+AK41</f>
        <v>672.18299999999999</v>
      </c>
      <c r="AL39" s="107"/>
      <c r="AM39" s="107"/>
    </row>
    <row r="40" spans="1:42" ht="42.75" customHeight="1">
      <c r="A40" s="130" t="s">
        <v>27</v>
      </c>
      <c r="B40" s="17" t="s">
        <v>490</v>
      </c>
      <c r="C40" s="248" t="s">
        <v>491</v>
      </c>
      <c r="D40" s="106" t="s">
        <v>492</v>
      </c>
      <c r="E40" s="15" t="s">
        <v>477</v>
      </c>
      <c r="F40" s="249">
        <v>8006210</v>
      </c>
      <c r="G40" s="249" t="s">
        <v>493</v>
      </c>
      <c r="H40" s="24">
        <v>2023</v>
      </c>
      <c r="I40" s="14" t="s">
        <v>494</v>
      </c>
      <c r="J40" s="21" t="s">
        <v>511</v>
      </c>
      <c r="K40" s="21" t="s">
        <v>513</v>
      </c>
      <c r="L40" s="93"/>
      <c r="M40" s="45">
        <v>2300</v>
      </c>
      <c r="N40" s="46">
        <v>1150</v>
      </c>
      <c r="O40" s="47">
        <v>1150</v>
      </c>
      <c r="P40" s="48"/>
      <c r="Q40" s="48"/>
      <c r="R40" s="47">
        <v>110</v>
      </c>
      <c r="S40" s="47"/>
      <c r="T40" s="48"/>
      <c r="U40" s="48"/>
      <c r="V40" s="48"/>
      <c r="W40" s="107"/>
      <c r="X40" s="107"/>
      <c r="Y40" s="107"/>
      <c r="Z40" s="107"/>
      <c r="AA40" s="107"/>
      <c r="AB40" s="107"/>
      <c r="AC40" s="107"/>
      <c r="AD40" s="107"/>
      <c r="AE40" s="107"/>
      <c r="AF40" s="107"/>
      <c r="AG40" s="245">
        <f>AH40</f>
        <v>110</v>
      </c>
      <c r="AH40" s="47">
        <v>110</v>
      </c>
      <c r="AI40" s="47"/>
      <c r="AJ40" s="108">
        <f>AK40</f>
        <v>110</v>
      </c>
      <c r="AK40" s="108">
        <v>110</v>
      </c>
      <c r="AL40" s="107"/>
      <c r="AM40" s="107"/>
    </row>
    <row r="41" spans="1:42" ht="48" customHeight="1">
      <c r="A41" s="238" t="s">
        <v>495</v>
      </c>
      <c r="B41" s="155" t="s">
        <v>496</v>
      </c>
      <c r="C41" s="249" t="s">
        <v>529</v>
      </c>
      <c r="D41" s="106" t="s">
        <v>480</v>
      </c>
      <c r="E41" s="15" t="s">
        <v>477</v>
      </c>
      <c r="F41" s="156">
        <v>8007999</v>
      </c>
      <c r="G41" s="157" t="s">
        <v>497</v>
      </c>
      <c r="H41" s="156" t="s">
        <v>498</v>
      </c>
      <c r="I41" s="155" t="s">
        <v>499</v>
      </c>
      <c r="J41" s="21" t="s">
        <v>512</v>
      </c>
      <c r="K41" s="155" t="s">
        <v>498</v>
      </c>
      <c r="L41" s="93" t="s">
        <v>514</v>
      </c>
      <c r="M41" s="213">
        <v>2000</v>
      </c>
      <c r="N41" s="152"/>
      <c r="O41" s="152"/>
      <c r="P41" s="152"/>
      <c r="Q41" s="152"/>
      <c r="R41" s="152">
        <v>810</v>
      </c>
      <c r="S41" s="152"/>
      <c r="T41" s="152"/>
      <c r="U41" s="152"/>
      <c r="V41" s="152"/>
      <c r="W41" s="107"/>
      <c r="X41" s="107"/>
      <c r="Y41" s="107"/>
      <c r="Z41" s="107"/>
      <c r="AA41" s="107"/>
      <c r="AB41" s="107"/>
      <c r="AC41" s="107"/>
      <c r="AD41" s="107"/>
      <c r="AE41" s="107"/>
      <c r="AF41" s="107"/>
      <c r="AG41" s="245">
        <f>AH41</f>
        <v>1720</v>
      </c>
      <c r="AH41" s="152">
        <f>810+910</f>
        <v>1720</v>
      </c>
      <c r="AI41" s="152"/>
      <c r="AJ41" s="108">
        <f>AK41</f>
        <v>562.18299999999999</v>
      </c>
      <c r="AK41" s="108">
        <v>562.18299999999999</v>
      </c>
      <c r="AL41" s="107"/>
      <c r="AM41" s="216" t="str">
        <f>AM16</f>
        <v>QĐ 480/QĐ-UBND ngày 13/11/2023</v>
      </c>
      <c r="AP41" s="158"/>
    </row>
    <row r="42" spans="1:42" s="164" customFormat="1" ht="25.5" customHeight="1">
      <c r="A42" s="130" t="s">
        <v>640</v>
      </c>
      <c r="B42" s="159" t="s">
        <v>546</v>
      </c>
      <c r="C42" s="89"/>
      <c r="D42" s="160"/>
      <c r="E42" s="16" t="e">
        <f t="shared" ref="E42:L42" si="18">SUM(E43:E71)</f>
        <v>#REF!</v>
      </c>
      <c r="F42" s="103" t="e">
        <f t="shared" si="18"/>
        <v>#REF!</v>
      </c>
      <c r="G42" s="103">
        <f t="shared" si="18"/>
        <v>0</v>
      </c>
      <c r="H42" s="23">
        <f t="shared" si="18"/>
        <v>0</v>
      </c>
      <c r="I42" s="53">
        <f t="shared" si="18"/>
        <v>0</v>
      </c>
      <c r="J42" s="52">
        <f t="shared" si="18"/>
        <v>0</v>
      </c>
      <c r="K42" s="52">
        <f t="shared" si="18"/>
        <v>0</v>
      </c>
      <c r="L42" s="94">
        <f t="shared" si="18"/>
        <v>0</v>
      </c>
      <c r="M42" s="127"/>
      <c r="N42" s="161">
        <f t="shared" ref="N42:AF42" si="19">SUM(N43:N71)</f>
        <v>0</v>
      </c>
      <c r="O42" s="126">
        <f t="shared" si="19"/>
        <v>0</v>
      </c>
      <c r="P42" s="127">
        <f t="shared" si="19"/>
        <v>0</v>
      </c>
      <c r="Q42" s="127">
        <f t="shared" si="19"/>
        <v>0</v>
      </c>
      <c r="R42" s="126">
        <f t="shared" si="19"/>
        <v>0</v>
      </c>
      <c r="S42" s="126">
        <f t="shared" si="19"/>
        <v>0</v>
      </c>
      <c r="T42" s="127">
        <f t="shared" si="19"/>
        <v>0</v>
      </c>
      <c r="U42" s="127">
        <f t="shared" si="19"/>
        <v>0</v>
      </c>
      <c r="V42" s="127">
        <f t="shared" si="19"/>
        <v>0</v>
      </c>
      <c r="W42" s="162">
        <f t="shared" si="19"/>
        <v>0</v>
      </c>
      <c r="X42" s="162">
        <f t="shared" si="19"/>
        <v>0</v>
      </c>
      <c r="Y42" s="162">
        <f t="shared" si="19"/>
        <v>0</v>
      </c>
      <c r="Z42" s="162">
        <f t="shared" si="19"/>
        <v>0</v>
      </c>
      <c r="AA42" s="162">
        <f t="shared" si="19"/>
        <v>0</v>
      </c>
      <c r="AB42" s="162">
        <f t="shared" si="19"/>
        <v>0</v>
      </c>
      <c r="AC42" s="162">
        <f t="shared" si="19"/>
        <v>0</v>
      </c>
      <c r="AD42" s="162">
        <f t="shared" si="19"/>
        <v>0</v>
      </c>
      <c r="AE42" s="162">
        <f t="shared" si="19"/>
        <v>0</v>
      </c>
      <c r="AF42" s="162">
        <f t="shared" si="19"/>
        <v>0</v>
      </c>
      <c r="AG42" s="126">
        <f>SUM(AG43:AG48)</f>
        <v>6732.9098599999998</v>
      </c>
      <c r="AH42" s="126">
        <f>SUM(AH43:AH48)</f>
        <v>6732.9098599999998</v>
      </c>
      <c r="AI42" s="126">
        <f>SUM(AI43:AI71)</f>
        <v>0</v>
      </c>
      <c r="AJ42" s="126">
        <f>SUM(AJ43:AJ48)</f>
        <v>3590.7030000000004</v>
      </c>
      <c r="AK42" s="126">
        <f>SUM(AK43:AK48)</f>
        <v>3590.7030000000004</v>
      </c>
      <c r="AL42" s="162"/>
      <c r="AM42" s="162"/>
      <c r="AP42" s="163"/>
    </row>
    <row r="43" spans="1:42" ht="42.75" customHeight="1">
      <c r="A43" s="130" t="s">
        <v>27</v>
      </c>
      <c r="B43" s="17" t="s">
        <v>602</v>
      </c>
      <c r="C43" s="248" t="s">
        <v>632</v>
      </c>
      <c r="D43" s="106"/>
      <c r="E43" s="15"/>
      <c r="F43" s="249">
        <v>1500</v>
      </c>
      <c r="G43" s="249"/>
      <c r="H43" s="24"/>
      <c r="I43" s="14"/>
      <c r="J43" s="21"/>
      <c r="K43" s="21"/>
      <c r="L43" s="93"/>
      <c r="M43" s="48"/>
      <c r="N43" s="46"/>
      <c r="O43" s="47"/>
      <c r="P43" s="48"/>
      <c r="Q43" s="48"/>
      <c r="R43" s="47"/>
      <c r="S43" s="47"/>
      <c r="T43" s="48"/>
      <c r="U43" s="48"/>
      <c r="V43" s="48"/>
      <c r="W43" s="107"/>
      <c r="X43" s="107"/>
      <c r="Y43" s="107"/>
      <c r="Z43" s="107"/>
      <c r="AA43" s="107"/>
      <c r="AB43" s="107"/>
      <c r="AC43" s="107"/>
      <c r="AD43" s="107"/>
      <c r="AE43" s="107"/>
      <c r="AF43" s="107"/>
      <c r="AG43" s="245">
        <f>AH43</f>
        <v>1500</v>
      </c>
      <c r="AH43" s="47">
        <v>1500</v>
      </c>
      <c r="AI43" s="47"/>
      <c r="AJ43" s="108">
        <f>AK43</f>
        <v>49.86</v>
      </c>
      <c r="AK43" s="108">
        <v>49.86</v>
      </c>
      <c r="AL43" s="107"/>
      <c r="AM43" s="107"/>
    </row>
    <row r="44" spans="1:42" ht="29.65" customHeight="1">
      <c r="A44" s="130" t="s">
        <v>27</v>
      </c>
      <c r="B44" s="17" t="s">
        <v>603</v>
      </c>
      <c r="C44" s="248" t="s">
        <v>625</v>
      </c>
      <c r="D44" s="106" t="s">
        <v>626</v>
      </c>
      <c r="E44" s="15"/>
      <c r="F44" s="249">
        <v>1079.25</v>
      </c>
      <c r="G44" s="249"/>
      <c r="H44" s="24"/>
      <c r="I44" s="14"/>
      <c r="J44" s="21"/>
      <c r="K44" s="21"/>
      <c r="L44" s="93"/>
      <c r="M44" s="48"/>
      <c r="N44" s="46"/>
      <c r="O44" s="47"/>
      <c r="P44" s="48"/>
      <c r="Q44" s="48"/>
      <c r="R44" s="47"/>
      <c r="S44" s="47"/>
      <c r="T44" s="48"/>
      <c r="U44" s="48"/>
      <c r="V44" s="48"/>
      <c r="W44" s="107"/>
      <c r="X44" s="107"/>
      <c r="Y44" s="107"/>
      <c r="Z44" s="107"/>
      <c r="AA44" s="107"/>
      <c r="AB44" s="107"/>
      <c r="AC44" s="107"/>
      <c r="AD44" s="107"/>
      <c r="AE44" s="107"/>
      <c r="AF44" s="107"/>
      <c r="AG44" s="245">
        <f t="shared" ref="AG44:AG99" si="20">AH44</f>
        <v>1079.25</v>
      </c>
      <c r="AH44" s="47">
        <v>1079.25</v>
      </c>
      <c r="AI44" s="47"/>
      <c r="AJ44" s="108">
        <v>125.61</v>
      </c>
      <c r="AK44" s="108">
        <f>AJ44</f>
        <v>125.61</v>
      </c>
      <c r="AL44" s="107"/>
      <c r="AM44" s="107"/>
    </row>
    <row r="45" spans="1:42" ht="23.25" customHeight="1">
      <c r="A45" s="130" t="s">
        <v>27</v>
      </c>
      <c r="B45" s="17" t="s">
        <v>604</v>
      </c>
      <c r="C45" s="248" t="s">
        <v>460</v>
      </c>
      <c r="D45" s="106" t="s">
        <v>627</v>
      </c>
      <c r="E45" s="15"/>
      <c r="F45" s="249">
        <v>1150</v>
      </c>
      <c r="G45" s="249"/>
      <c r="H45" s="24"/>
      <c r="I45" s="14"/>
      <c r="J45" s="21"/>
      <c r="K45" s="21"/>
      <c r="L45" s="93"/>
      <c r="M45" s="48"/>
      <c r="N45" s="46"/>
      <c r="O45" s="47"/>
      <c r="P45" s="48"/>
      <c r="Q45" s="48"/>
      <c r="R45" s="47"/>
      <c r="S45" s="47"/>
      <c r="T45" s="48"/>
      <c r="U45" s="48"/>
      <c r="V45" s="48"/>
      <c r="W45" s="107"/>
      <c r="X45" s="107"/>
      <c r="Y45" s="107"/>
      <c r="Z45" s="107"/>
      <c r="AA45" s="107"/>
      <c r="AB45" s="107"/>
      <c r="AC45" s="107"/>
      <c r="AD45" s="107"/>
      <c r="AE45" s="107"/>
      <c r="AF45" s="107"/>
      <c r="AG45" s="245">
        <f t="shared" si="20"/>
        <v>1150</v>
      </c>
      <c r="AH45" s="47">
        <v>1150</v>
      </c>
      <c r="AI45" s="47"/>
      <c r="AJ45" s="108">
        <f>AK45</f>
        <v>1150</v>
      </c>
      <c r="AK45" s="108">
        <v>1150</v>
      </c>
      <c r="AL45" s="107"/>
      <c r="AM45" s="107"/>
    </row>
    <row r="46" spans="1:42" ht="23.25" customHeight="1">
      <c r="A46" s="130" t="s">
        <v>27</v>
      </c>
      <c r="B46" s="17" t="s">
        <v>605</v>
      </c>
      <c r="C46" s="248" t="s">
        <v>628</v>
      </c>
      <c r="D46" s="106" t="s">
        <v>629</v>
      </c>
      <c r="E46" s="15"/>
      <c r="F46" s="249">
        <v>1136</v>
      </c>
      <c r="G46" s="249"/>
      <c r="H46" s="24"/>
      <c r="I46" s="14"/>
      <c r="J46" s="21"/>
      <c r="K46" s="21"/>
      <c r="L46" s="93"/>
      <c r="M46" s="48"/>
      <c r="N46" s="46"/>
      <c r="O46" s="47"/>
      <c r="P46" s="48"/>
      <c r="Q46" s="48"/>
      <c r="R46" s="47"/>
      <c r="S46" s="47"/>
      <c r="T46" s="48"/>
      <c r="U46" s="48"/>
      <c r="V46" s="48"/>
      <c r="W46" s="107"/>
      <c r="X46" s="107"/>
      <c r="Y46" s="107"/>
      <c r="Z46" s="107"/>
      <c r="AA46" s="107"/>
      <c r="AB46" s="107"/>
      <c r="AC46" s="107"/>
      <c r="AD46" s="107"/>
      <c r="AE46" s="107"/>
      <c r="AF46" s="107"/>
      <c r="AG46" s="245">
        <f t="shared" si="20"/>
        <v>1136</v>
      </c>
      <c r="AH46" s="47">
        <v>1136</v>
      </c>
      <c r="AI46" s="47"/>
      <c r="AJ46" s="108">
        <f>AK46</f>
        <v>1136</v>
      </c>
      <c r="AK46" s="108">
        <v>1136</v>
      </c>
      <c r="AL46" s="107"/>
      <c r="AM46" s="107"/>
    </row>
    <row r="47" spans="1:42" ht="23.25" customHeight="1">
      <c r="A47" s="130" t="s">
        <v>27</v>
      </c>
      <c r="B47" s="17" t="s">
        <v>606</v>
      </c>
      <c r="C47" s="248" t="s">
        <v>630</v>
      </c>
      <c r="D47" s="106" t="s">
        <v>631</v>
      </c>
      <c r="E47" s="15"/>
      <c r="F47" s="249">
        <v>1150</v>
      </c>
      <c r="G47" s="249"/>
      <c r="H47" s="24"/>
      <c r="I47" s="14"/>
      <c r="J47" s="21"/>
      <c r="K47" s="21"/>
      <c r="L47" s="93"/>
      <c r="M47" s="48"/>
      <c r="N47" s="46"/>
      <c r="O47" s="47"/>
      <c r="P47" s="48"/>
      <c r="Q47" s="48"/>
      <c r="R47" s="47"/>
      <c r="S47" s="47"/>
      <c r="T47" s="48"/>
      <c r="U47" s="48"/>
      <c r="V47" s="48"/>
      <c r="W47" s="107"/>
      <c r="X47" s="107"/>
      <c r="Y47" s="107"/>
      <c r="Z47" s="107"/>
      <c r="AA47" s="107"/>
      <c r="AB47" s="107"/>
      <c r="AC47" s="107"/>
      <c r="AD47" s="107"/>
      <c r="AE47" s="107"/>
      <c r="AF47" s="107"/>
      <c r="AG47" s="245">
        <f t="shared" si="20"/>
        <v>1150</v>
      </c>
      <c r="AH47" s="47">
        <v>1150</v>
      </c>
      <c r="AI47" s="47"/>
      <c r="AJ47" s="108">
        <f>AK47</f>
        <v>1129.2329999999999</v>
      </c>
      <c r="AK47" s="108">
        <v>1129.2329999999999</v>
      </c>
      <c r="AL47" s="107"/>
      <c r="AM47" s="107"/>
    </row>
    <row r="48" spans="1:42" ht="42.75" customHeight="1">
      <c r="A48" s="130" t="s">
        <v>27</v>
      </c>
      <c r="B48" s="17" t="s">
        <v>607</v>
      </c>
      <c r="C48" s="248" t="s">
        <v>529</v>
      </c>
      <c r="D48" s="106" t="s">
        <v>480</v>
      </c>
      <c r="E48" s="15"/>
      <c r="F48" s="249">
        <v>717.65985999999998</v>
      </c>
      <c r="G48" s="249"/>
      <c r="H48" s="24"/>
      <c r="I48" s="14"/>
      <c r="J48" s="21"/>
      <c r="K48" s="21"/>
      <c r="L48" s="93"/>
      <c r="M48" s="48"/>
      <c r="N48" s="46"/>
      <c r="O48" s="47"/>
      <c r="P48" s="48"/>
      <c r="Q48" s="48"/>
      <c r="R48" s="47"/>
      <c r="S48" s="47"/>
      <c r="T48" s="48"/>
      <c r="U48" s="48"/>
      <c r="V48" s="48"/>
      <c r="W48" s="107"/>
      <c r="X48" s="107"/>
      <c r="Y48" s="107"/>
      <c r="Z48" s="107"/>
      <c r="AA48" s="107"/>
      <c r="AB48" s="107"/>
      <c r="AC48" s="107"/>
      <c r="AD48" s="107"/>
      <c r="AE48" s="107"/>
      <c r="AF48" s="107"/>
      <c r="AG48" s="243">
        <f t="shared" si="20"/>
        <v>717.65985999999998</v>
      </c>
      <c r="AH48" s="246">
        <v>717.65985999999998</v>
      </c>
      <c r="AI48" s="47"/>
      <c r="AJ48" s="108"/>
      <c r="AK48" s="108"/>
      <c r="AL48" s="107"/>
      <c r="AM48" s="107"/>
    </row>
    <row r="49" spans="1:42" s="164" customFormat="1" ht="25.5" customHeight="1">
      <c r="A49" s="130" t="s">
        <v>642</v>
      </c>
      <c r="B49" s="159" t="s">
        <v>644</v>
      </c>
      <c r="C49" s="89"/>
      <c r="D49" s="160"/>
      <c r="E49" s="16" t="e">
        <f t="shared" ref="E49:L49" si="21">SUM(E53:E78)</f>
        <v>#REF!</v>
      </c>
      <c r="F49" s="103" t="e">
        <f t="shared" si="21"/>
        <v>#REF!</v>
      </c>
      <c r="G49" s="103">
        <f t="shared" si="21"/>
        <v>0</v>
      </c>
      <c r="H49" s="23">
        <f t="shared" si="21"/>
        <v>0</v>
      </c>
      <c r="I49" s="53">
        <f t="shared" si="21"/>
        <v>0</v>
      </c>
      <c r="J49" s="52">
        <f t="shared" si="21"/>
        <v>0</v>
      </c>
      <c r="K49" s="52">
        <f t="shared" si="21"/>
        <v>0</v>
      </c>
      <c r="L49" s="94">
        <f t="shared" si="21"/>
        <v>0</v>
      </c>
      <c r="M49" s="126">
        <f t="shared" ref="M49:AI49" si="22">SUM(M53:M56)</f>
        <v>3500</v>
      </c>
      <c r="N49" s="126">
        <f t="shared" si="22"/>
        <v>0</v>
      </c>
      <c r="O49" s="126">
        <f t="shared" si="22"/>
        <v>0</v>
      </c>
      <c r="P49" s="126">
        <f t="shared" si="22"/>
        <v>0</v>
      </c>
      <c r="Q49" s="126">
        <f t="shared" si="22"/>
        <v>0</v>
      </c>
      <c r="R49" s="126">
        <f t="shared" si="22"/>
        <v>0</v>
      </c>
      <c r="S49" s="126">
        <f t="shared" si="22"/>
        <v>0</v>
      </c>
      <c r="T49" s="126">
        <f t="shared" si="22"/>
        <v>0</v>
      </c>
      <c r="U49" s="126">
        <f t="shared" si="22"/>
        <v>0</v>
      </c>
      <c r="V49" s="126">
        <f t="shared" si="22"/>
        <v>0</v>
      </c>
      <c r="W49" s="126">
        <f t="shared" si="22"/>
        <v>0</v>
      </c>
      <c r="X49" s="126">
        <f t="shared" si="22"/>
        <v>0</v>
      </c>
      <c r="Y49" s="126">
        <f t="shared" si="22"/>
        <v>0</v>
      </c>
      <c r="Z49" s="126">
        <f t="shared" si="22"/>
        <v>0</v>
      </c>
      <c r="AA49" s="126">
        <f t="shared" si="22"/>
        <v>0</v>
      </c>
      <c r="AB49" s="126">
        <f t="shared" si="22"/>
        <v>0</v>
      </c>
      <c r="AC49" s="126">
        <f t="shared" si="22"/>
        <v>0</v>
      </c>
      <c r="AD49" s="126">
        <f t="shared" si="22"/>
        <v>0</v>
      </c>
      <c r="AE49" s="126">
        <f t="shared" si="22"/>
        <v>0</v>
      </c>
      <c r="AF49" s="126">
        <f t="shared" si="22"/>
        <v>0</v>
      </c>
      <c r="AG49" s="126">
        <f>SUM(AG50:AG56)</f>
        <v>3927</v>
      </c>
      <c r="AH49" s="126">
        <f>SUM(AH50:AH56)</f>
        <v>3927</v>
      </c>
      <c r="AI49" s="126">
        <f t="shared" si="22"/>
        <v>0</v>
      </c>
      <c r="AJ49" s="126">
        <f>SUM(AJ50:AJ56)</f>
        <v>3584.4060000000004</v>
      </c>
      <c r="AK49" s="126">
        <f>SUM(AK50:AK56)</f>
        <v>3584.4060000000004</v>
      </c>
      <c r="AL49" s="162"/>
      <c r="AM49" s="162"/>
      <c r="AP49" s="163"/>
    </row>
    <row r="50" spans="1:42" s="164" customFormat="1" ht="31.15" customHeight="1">
      <c r="A50" s="130" t="s">
        <v>27</v>
      </c>
      <c r="B50" s="14" t="s">
        <v>654</v>
      </c>
      <c r="C50" s="268" t="s">
        <v>529</v>
      </c>
      <c r="D50" s="160"/>
      <c r="E50" s="16"/>
      <c r="F50" s="103"/>
      <c r="G50" s="103"/>
      <c r="H50" s="23"/>
      <c r="I50" s="53"/>
      <c r="J50" s="52"/>
      <c r="K50" s="52"/>
      <c r="L50" s="94"/>
      <c r="M50" s="126"/>
      <c r="N50" s="126"/>
      <c r="O50" s="126"/>
      <c r="P50" s="126"/>
      <c r="Q50" s="126"/>
      <c r="R50" s="126"/>
      <c r="S50" s="126"/>
      <c r="T50" s="126"/>
      <c r="U50" s="126"/>
      <c r="V50" s="126"/>
      <c r="W50" s="126"/>
      <c r="X50" s="126"/>
      <c r="Y50" s="126"/>
      <c r="Z50" s="126"/>
      <c r="AA50" s="126"/>
      <c r="AB50" s="126"/>
      <c r="AC50" s="126"/>
      <c r="AD50" s="126"/>
      <c r="AE50" s="126"/>
      <c r="AF50" s="126"/>
      <c r="AG50" s="47">
        <f>AH50</f>
        <v>89</v>
      </c>
      <c r="AH50" s="47">
        <v>89</v>
      </c>
      <c r="AI50" s="126"/>
      <c r="AJ50" s="47">
        <v>89</v>
      </c>
      <c r="AK50" s="47">
        <v>89</v>
      </c>
      <c r="AL50" s="162"/>
      <c r="AM50" s="162"/>
      <c r="AP50" s="163"/>
    </row>
    <row r="51" spans="1:42" s="164" customFormat="1" ht="25.5" customHeight="1">
      <c r="A51" s="130" t="s">
        <v>27</v>
      </c>
      <c r="B51" s="14" t="s">
        <v>655</v>
      </c>
      <c r="C51" s="269"/>
      <c r="D51" s="160"/>
      <c r="E51" s="16"/>
      <c r="F51" s="103"/>
      <c r="G51" s="103"/>
      <c r="H51" s="23"/>
      <c r="I51" s="53"/>
      <c r="J51" s="52"/>
      <c r="K51" s="52"/>
      <c r="L51" s="94"/>
      <c r="M51" s="126"/>
      <c r="N51" s="126"/>
      <c r="O51" s="126"/>
      <c r="P51" s="126"/>
      <c r="Q51" s="126"/>
      <c r="R51" s="126"/>
      <c r="S51" s="126"/>
      <c r="T51" s="126"/>
      <c r="U51" s="126"/>
      <c r="V51" s="126"/>
      <c r="W51" s="126"/>
      <c r="X51" s="126"/>
      <c r="Y51" s="126"/>
      <c r="Z51" s="126"/>
      <c r="AA51" s="126"/>
      <c r="AB51" s="126"/>
      <c r="AC51" s="126"/>
      <c r="AD51" s="126"/>
      <c r="AE51" s="126"/>
      <c r="AF51" s="126"/>
      <c r="AG51" s="47">
        <f t="shared" ref="AG51:AG52" si="23">AH51</f>
        <v>95</v>
      </c>
      <c r="AH51" s="47">
        <v>95</v>
      </c>
      <c r="AI51" s="126"/>
      <c r="AJ51" s="47">
        <v>95</v>
      </c>
      <c r="AK51" s="47">
        <v>95</v>
      </c>
      <c r="AL51" s="162"/>
      <c r="AM51" s="162"/>
      <c r="AP51" s="163"/>
    </row>
    <row r="52" spans="1:42" s="164" customFormat="1" ht="34.9" customHeight="1">
      <c r="A52" s="130" t="s">
        <v>27</v>
      </c>
      <c r="B52" s="14" t="s">
        <v>656</v>
      </c>
      <c r="C52" s="269"/>
      <c r="D52" s="160"/>
      <c r="E52" s="16"/>
      <c r="F52" s="103"/>
      <c r="G52" s="103"/>
      <c r="H52" s="23"/>
      <c r="I52" s="53"/>
      <c r="J52" s="52"/>
      <c r="K52" s="52"/>
      <c r="L52" s="94"/>
      <c r="M52" s="126"/>
      <c r="N52" s="126"/>
      <c r="O52" s="126"/>
      <c r="P52" s="126"/>
      <c r="Q52" s="126"/>
      <c r="R52" s="126"/>
      <c r="S52" s="126"/>
      <c r="T52" s="126"/>
      <c r="U52" s="126"/>
      <c r="V52" s="126"/>
      <c r="W52" s="126"/>
      <c r="X52" s="126"/>
      <c r="Y52" s="126"/>
      <c r="Z52" s="126"/>
      <c r="AA52" s="126"/>
      <c r="AB52" s="126"/>
      <c r="AC52" s="126"/>
      <c r="AD52" s="126"/>
      <c r="AE52" s="126"/>
      <c r="AF52" s="126"/>
      <c r="AG52" s="47">
        <f t="shared" si="23"/>
        <v>243</v>
      </c>
      <c r="AH52" s="47">
        <v>243</v>
      </c>
      <c r="AI52" s="126"/>
      <c r="AJ52" s="126"/>
      <c r="AK52" s="126"/>
      <c r="AL52" s="162"/>
      <c r="AM52" s="162"/>
      <c r="AP52" s="163"/>
    </row>
    <row r="53" spans="1:42" ht="42.75" customHeight="1">
      <c r="A53" s="130" t="s">
        <v>27</v>
      </c>
      <c r="B53" s="180" t="s">
        <v>645</v>
      </c>
      <c r="C53" s="269"/>
      <c r="D53" s="106" t="s">
        <v>465</v>
      </c>
      <c r="E53" s="15"/>
      <c r="F53" s="249">
        <v>1500</v>
      </c>
      <c r="G53" s="249"/>
      <c r="H53" s="24"/>
      <c r="I53" s="14"/>
      <c r="J53" s="21"/>
      <c r="K53" s="21"/>
      <c r="L53" s="93"/>
      <c r="M53" s="181">
        <v>1000</v>
      </c>
      <c r="N53" s="46"/>
      <c r="O53" s="47"/>
      <c r="P53" s="48"/>
      <c r="Q53" s="48"/>
      <c r="R53" s="47"/>
      <c r="S53" s="47"/>
      <c r="T53" s="48"/>
      <c r="U53" s="48"/>
      <c r="V53" s="48"/>
      <c r="W53" s="107"/>
      <c r="X53" s="107"/>
      <c r="Y53" s="107"/>
      <c r="Z53" s="107"/>
      <c r="AA53" s="107"/>
      <c r="AB53" s="107"/>
      <c r="AC53" s="107"/>
      <c r="AD53" s="107"/>
      <c r="AE53" s="107"/>
      <c r="AF53" s="107"/>
      <c r="AG53" s="181">
        <v>1000</v>
      </c>
      <c r="AH53" s="181">
        <v>1000</v>
      </c>
      <c r="AI53" s="47"/>
      <c r="AJ53" s="108">
        <f>AK53</f>
        <v>975.38300000000004</v>
      </c>
      <c r="AK53" s="108">
        <v>975.38300000000004</v>
      </c>
      <c r="AL53" s="107"/>
      <c r="AM53" s="107"/>
    </row>
    <row r="54" spans="1:42" ht="29.65" customHeight="1">
      <c r="A54" s="130" t="s">
        <v>27</v>
      </c>
      <c r="B54" s="180" t="s">
        <v>646</v>
      </c>
      <c r="C54" s="269"/>
      <c r="D54" s="106" t="s">
        <v>650</v>
      </c>
      <c r="E54" s="15"/>
      <c r="F54" s="249">
        <v>1079.25</v>
      </c>
      <c r="G54" s="249"/>
      <c r="H54" s="24"/>
      <c r="I54" s="14"/>
      <c r="J54" s="21"/>
      <c r="K54" s="21"/>
      <c r="L54" s="93"/>
      <c r="M54" s="181">
        <v>1100</v>
      </c>
      <c r="N54" s="46"/>
      <c r="O54" s="47"/>
      <c r="P54" s="48"/>
      <c r="Q54" s="48"/>
      <c r="R54" s="47"/>
      <c r="S54" s="47"/>
      <c r="T54" s="48"/>
      <c r="U54" s="48"/>
      <c r="V54" s="48"/>
      <c r="W54" s="107"/>
      <c r="X54" s="107"/>
      <c r="Y54" s="107"/>
      <c r="Z54" s="107"/>
      <c r="AA54" s="107"/>
      <c r="AB54" s="107"/>
      <c r="AC54" s="107"/>
      <c r="AD54" s="107"/>
      <c r="AE54" s="107"/>
      <c r="AF54" s="107"/>
      <c r="AG54" s="181">
        <v>1100</v>
      </c>
      <c r="AH54" s="181">
        <v>1100</v>
      </c>
      <c r="AI54" s="47"/>
      <c r="AJ54" s="108">
        <f>AK54</f>
        <v>1073.0550000000001</v>
      </c>
      <c r="AK54" s="108">
        <v>1073.0550000000001</v>
      </c>
      <c r="AL54" s="107"/>
      <c r="AM54" s="107"/>
    </row>
    <row r="55" spans="1:42" ht="26.45" customHeight="1">
      <c r="A55" s="130" t="s">
        <v>27</v>
      </c>
      <c r="B55" s="180" t="s">
        <v>647</v>
      </c>
      <c r="C55" s="269"/>
      <c r="D55" s="106" t="s">
        <v>649</v>
      </c>
      <c r="E55" s="15"/>
      <c r="F55" s="249">
        <v>1150</v>
      </c>
      <c r="G55" s="249"/>
      <c r="H55" s="24"/>
      <c r="I55" s="14"/>
      <c r="J55" s="21"/>
      <c r="K55" s="21"/>
      <c r="L55" s="93"/>
      <c r="M55" s="181">
        <v>950</v>
      </c>
      <c r="N55" s="46"/>
      <c r="O55" s="47"/>
      <c r="P55" s="48"/>
      <c r="Q55" s="48"/>
      <c r="R55" s="47"/>
      <c r="S55" s="47"/>
      <c r="T55" s="48"/>
      <c r="U55" s="48"/>
      <c r="V55" s="48"/>
      <c r="W55" s="107"/>
      <c r="X55" s="107"/>
      <c r="Y55" s="107"/>
      <c r="Z55" s="107"/>
      <c r="AA55" s="107"/>
      <c r="AB55" s="107"/>
      <c r="AC55" s="107"/>
      <c r="AD55" s="107"/>
      <c r="AE55" s="107"/>
      <c r="AF55" s="107"/>
      <c r="AG55" s="181">
        <v>950</v>
      </c>
      <c r="AH55" s="181">
        <v>950</v>
      </c>
      <c r="AI55" s="47"/>
      <c r="AJ55" s="108">
        <f>AK55</f>
        <v>927.35799999999995</v>
      </c>
      <c r="AK55" s="108">
        <v>927.35799999999995</v>
      </c>
      <c r="AL55" s="107"/>
      <c r="AM55" s="107"/>
    </row>
    <row r="56" spans="1:42" ht="23.25" customHeight="1">
      <c r="A56" s="130" t="s">
        <v>27</v>
      </c>
      <c r="B56" s="180" t="s">
        <v>648</v>
      </c>
      <c r="C56" s="270"/>
      <c r="D56" s="106" t="s">
        <v>465</v>
      </c>
      <c r="E56" s="15"/>
      <c r="F56" s="249">
        <v>1136</v>
      </c>
      <c r="G56" s="249"/>
      <c r="H56" s="24"/>
      <c r="I56" s="14"/>
      <c r="J56" s="21"/>
      <c r="K56" s="21"/>
      <c r="L56" s="93"/>
      <c r="M56" s="181">
        <v>450</v>
      </c>
      <c r="N56" s="46"/>
      <c r="O56" s="47"/>
      <c r="P56" s="48"/>
      <c r="Q56" s="48"/>
      <c r="R56" s="47"/>
      <c r="S56" s="47"/>
      <c r="T56" s="48"/>
      <c r="U56" s="48"/>
      <c r="V56" s="48"/>
      <c r="W56" s="107"/>
      <c r="X56" s="107"/>
      <c r="Y56" s="107"/>
      <c r="Z56" s="107"/>
      <c r="AA56" s="107"/>
      <c r="AB56" s="107"/>
      <c r="AC56" s="107"/>
      <c r="AD56" s="107"/>
      <c r="AE56" s="107"/>
      <c r="AF56" s="107"/>
      <c r="AG56" s="181">
        <v>450</v>
      </c>
      <c r="AH56" s="181">
        <v>450</v>
      </c>
      <c r="AI56" s="47"/>
      <c r="AJ56" s="108">
        <f>AK56</f>
        <v>424.61</v>
      </c>
      <c r="AK56" s="108">
        <v>424.61</v>
      </c>
      <c r="AL56" s="107"/>
      <c r="AM56" s="107"/>
    </row>
    <row r="57" spans="1:42" s="164" customFormat="1" ht="38.450000000000003" customHeight="1">
      <c r="A57" s="130" t="s">
        <v>551</v>
      </c>
      <c r="B57" s="159" t="s">
        <v>638</v>
      </c>
      <c r="C57" s="89"/>
      <c r="D57" s="160"/>
      <c r="E57" s="16" t="e">
        <f>E58+#REF!</f>
        <v>#REF!</v>
      </c>
      <c r="F57" s="103" t="e">
        <f>F58+#REF!</f>
        <v>#REF!</v>
      </c>
      <c r="G57" s="103"/>
      <c r="H57" s="23"/>
      <c r="I57" s="53"/>
      <c r="J57" s="52"/>
      <c r="K57" s="52"/>
      <c r="L57" s="94"/>
      <c r="M57" s="127"/>
      <c r="N57" s="161"/>
      <c r="O57" s="126"/>
      <c r="P57" s="127"/>
      <c r="Q57" s="127"/>
      <c r="R57" s="126"/>
      <c r="S57" s="126"/>
      <c r="T57" s="127"/>
      <c r="U57" s="127"/>
      <c r="V57" s="127"/>
      <c r="W57" s="162"/>
      <c r="X57" s="162"/>
      <c r="Y57" s="162"/>
      <c r="Z57" s="162"/>
      <c r="AA57" s="162"/>
      <c r="AB57" s="162"/>
      <c r="AC57" s="162"/>
      <c r="AD57" s="162"/>
      <c r="AE57" s="162"/>
      <c r="AF57" s="162"/>
      <c r="AG57" s="250">
        <f t="shared" si="20"/>
        <v>1088</v>
      </c>
      <c r="AH57" s="250">
        <f>AH58</f>
        <v>1088</v>
      </c>
      <c r="AI57" s="126"/>
      <c r="AJ57" s="165">
        <f>AJ58</f>
        <v>656</v>
      </c>
      <c r="AK57" s="165">
        <f>AK58</f>
        <v>656</v>
      </c>
      <c r="AL57" s="162"/>
      <c r="AM57" s="162"/>
    </row>
    <row r="58" spans="1:42" s="164" customFormat="1" ht="21" customHeight="1">
      <c r="A58" s="130" t="s">
        <v>571</v>
      </c>
      <c r="B58" s="159" t="s">
        <v>639</v>
      </c>
      <c r="C58" s="89"/>
      <c r="D58" s="160"/>
      <c r="E58" s="16" t="e">
        <f>E59+#REF!+#REF!</f>
        <v>#REF!</v>
      </c>
      <c r="F58" s="103" t="e">
        <f>F59+#REF!+#REF!</f>
        <v>#REF!</v>
      </c>
      <c r="G58" s="103"/>
      <c r="H58" s="23"/>
      <c r="I58" s="53"/>
      <c r="J58" s="52"/>
      <c r="K58" s="52"/>
      <c r="L58" s="94"/>
      <c r="M58" s="127"/>
      <c r="N58" s="161"/>
      <c r="O58" s="126"/>
      <c r="P58" s="127"/>
      <c r="Q58" s="127"/>
      <c r="R58" s="126"/>
      <c r="S58" s="126"/>
      <c r="T58" s="127"/>
      <c r="U58" s="127"/>
      <c r="V58" s="127"/>
      <c r="W58" s="162"/>
      <c r="X58" s="162"/>
      <c r="Y58" s="162"/>
      <c r="Z58" s="162"/>
      <c r="AA58" s="162"/>
      <c r="AB58" s="162"/>
      <c r="AC58" s="162"/>
      <c r="AD58" s="162"/>
      <c r="AE58" s="162"/>
      <c r="AF58" s="162"/>
      <c r="AG58" s="250">
        <f t="shared" si="20"/>
        <v>1088</v>
      </c>
      <c r="AH58" s="250">
        <f>AH59</f>
        <v>1088</v>
      </c>
      <c r="AI58" s="126"/>
      <c r="AJ58" s="165">
        <f>AJ59</f>
        <v>656</v>
      </c>
      <c r="AK58" s="165">
        <f>AK59</f>
        <v>656</v>
      </c>
      <c r="AL58" s="162"/>
      <c r="AM58" s="162"/>
    </row>
    <row r="59" spans="1:42" s="164" customFormat="1" ht="21" customHeight="1">
      <c r="A59" s="130" t="s">
        <v>633</v>
      </c>
      <c r="B59" s="159" t="s">
        <v>609</v>
      </c>
      <c r="C59" s="89"/>
      <c r="D59" s="160"/>
      <c r="E59" s="16">
        <f>SUM(E60:E70)</f>
        <v>0</v>
      </c>
      <c r="F59" s="103">
        <f>SUM(F60:F70)</f>
        <v>124</v>
      </c>
      <c r="G59" s="103"/>
      <c r="H59" s="23"/>
      <c r="I59" s="53"/>
      <c r="J59" s="52"/>
      <c r="K59" s="52"/>
      <c r="L59" s="94"/>
      <c r="M59" s="127"/>
      <c r="N59" s="161"/>
      <c r="O59" s="126"/>
      <c r="P59" s="127"/>
      <c r="Q59" s="127"/>
      <c r="R59" s="126"/>
      <c r="S59" s="126"/>
      <c r="T59" s="127"/>
      <c r="U59" s="127"/>
      <c r="V59" s="127"/>
      <c r="W59" s="162"/>
      <c r="X59" s="162"/>
      <c r="Y59" s="162"/>
      <c r="Z59" s="162"/>
      <c r="AA59" s="162"/>
      <c r="AB59" s="162"/>
      <c r="AC59" s="162"/>
      <c r="AD59" s="162"/>
      <c r="AE59" s="162"/>
      <c r="AF59" s="162"/>
      <c r="AG59" s="250">
        <f>AH59</f>
        <v>1088</v>
      </c>
      <c r="AH59" s="250">
        <f>SUM(AH60:AH70)</f>
        <v>1088</v>
      </c>
      <c r="AI59" s="126"/>
      <c r="AJ59" s="165">
        <f>SUM(AJ60:AJ70)</f>
        <v>656</v>
      </c>
      <c r="AK59" s="165">
        <f>SUM(AK60:AK70)</f>
        <v>656</v>
      </c>
      <c r="AL59" s="162"/>
      <c r="AM59" s="162"/>
    </row>
    <row r="60" spans="1:42" ht="21" customHeight="1">
      <c r="A60" s="130" t="s">
        <v>27</v>
      </c>
      <c r="B60" s="17" t="s">
        <v>610</v>
      </c>
      <c r="C60" s="248" t="s">
        <v>610</v>
      </c>
      <c r="D60" s="106" t="s">
        <v>610</v>
      </c>
      <c r="E60" s="15"/>
      <c r="F60" s="249">
        <v>12</v>
      </c>
      <c r="G60" s="249"/>
      <c r="H60" s="24"/>
      <c r="I60" s="14"/>
      <c r="J60" s="21"/>
      <c r="K60" s="21"/>
      <c r="L60" s="93"/>
      <c r="M60" s="48"/>
      <c r="N60" s="46"/>
      <c r="O60" s="47"/>
      <c r="P60" s="48"/>
      <c r="Q60" s="48"/>
      <c r="R60" s="47"/>
      <c r="S60" s="47"/>
      <c r="T60" s="48"/>
      <c r="U60" s="48"/>
      <c r="V60" s="48"/>
      <c r="W60" s="107"/>
      <c r="X60" s="107"/>
      <c r="Y60" s="107"/>
      <c r="Z60" s="107"/>
      <c r="AA60" s="107"/>
      <c r="AB60" s="107"/>
      <c r="AC60" s="107"/>
      <c r="AD60" s="107"/>
      <c r="AE60" s="107"/>
      <c r="AF60" s="107"/>
      <c r="AG60" s="245">
        <f>AH60</f>
        <v>198</v>
      </c>
      <c r="AH60" s="47">
        <f>152+46</f>
        <v>198</v>
      </c>
      <c r="AI60" s="47"/>
      <c r="AJ60" s="108">
        <f>AK60</f>
        <v>152</v>
      </c>
      <c r="AK60" s="108">
        <v>152</v>
      </c>
      <c r="AL60" s="107"/>
      <c r="AM60" s="107"/>
    </row>
    <row r="61" spans="1:42" ht="21" customHeight="1">
      <c r="A61" s="130" t="s">
        <v>27</v>
      </c>
      <c r="B61" s="17" t="s">
        <v>611</v>
      </c>
      <c r="C61" s="248" t="s">
        <v>611</v>
      </c>
      <c r="D61" s="106" t="s">
        <v>611</v>
      </c>
      <c r="E61" s="15"/>
      <c r="F61" s="249">
        <v>8</v>
      </c>
      <c r="G61" s="249"/>
      <c r="H61" s="24"/>
      <c r="I61" s="14"/>
      <c r="J61" s="21"/>
      <c r="K61" s="21"/>
      <c r="L61" s="93"/>
      <c r="M61" s="48"/>
      <c r="N61" s="46"/>
      <c r="O61" s="47"/>
      <c r="P61" s="48"/>
      <c r="Q61" s="48"/>
      <c r="R61" s="47"/>
      <c r="S61" s="47"/>
      <c r="T61" s="48"/>
      <c r="U61" s="48"/>
      <c r="V61" s="48"/>
      <c r="W61" s="107"/>
      <c r="X61" s="107"/>
      <c r="Y61" s="107"/>
      <c r="Z61" s="107"/>
      <c r="AA61" s="107"/>
      <c r="AB61" s="107"/>
      <c r="AC61" s="107"/>
      <c r="AD61" s="107"/>
      <c r="AE61" s="107"/>
      <c r="AF61" s="107"/>
      <c r="AG61" s="245">
        <f t="shared" ref="AG61:AG70" si="24">AH61</f>
        <v>172</v>
      </c>
      <c r="AH61" s="47">
        <v>172</v>
      </c>
      <c r="AI61" s="47"/>
      <c r="AJ61" s="108">
        <v>172</v>
      </c>
      <c r="AK61" s="108">
        <v>172</v>
      </c>
      <c r="AL61" s="107"/>
      <c r="AM61" s="107"/>
    </row>
    <row r="62" spans="1:42" ht="21" customHeight="1">
      <c r="A62" s="130" t="s">
        <v>27</v>
      </c>
      <c r="B62" s="17" t="s">
        <v>612</v>
      </c>
      <c r="C62" s="248" t="s">
        <v>612</v>
      </c>
      <c r="D62" s="106" t="s">
        <v>612</v>
      </c>
      <c r="E62" s="15"/>
      <c r="F62" s="249">
        <v>24</v>
      </c>
      <c r="G62" s="249"/>
      <c r="H62" s="24"/>
      <c r="I62" s="14"/>
      <c r="J62" s="21"/>
      <c r="K62" s="21"/>
      <c r="L62" s="93"/>
      <c r="M62" s="48"/>
      <c r="N62" s="46"/>
      <c r="O62" s="47"/>
      <c r="P62" s="48"/>
      <c r="Q62" s="48"/>
      <c r="R62" s="47"/>
      <c r="S62" s="47"/>
      <c r="T62" s="48"/>
      <c r="U62" s="48"/>
      <c r="V62" s="48"/>
      <c r="W62" s="107"/>
      <c r="X62" s="107"/>
      <c r="Y62" s="107"/>
      <c r="Z62" s="107"/>
      <c r="AA62" s="107"/>
      <c r="AB62" s="107"/>
      <c r="AC62" s="107"/>
      <c r="AD62" s="107"/>
      <c r="AE62" s="107"/>
      <c r="AF62" s="107"/>
      <c r="AG62" s="245">
        <f t="shared" si="24"/>
        <v>184</v>
      </c>
      <c r="AH62" s="47">
        <v>184</v>
      </c>
      <c r="AI62" s="47"/>
      <c r="AJ62" s="108"/>
      <c r="AK62" s="108"/>
      <c r="AL62" s="107"/>
      <c r="AM62" s="107"/>
    </row>
    <row r="63" spans="1:42" ht="21" customHeight="1">
      <c r="A63" s="130" t="s">
        <v>27</v>
      </c>
      <c r="B63" s="17" t="s">
        <v>613</v>
      </c>
      <c r="C63" s="248" t="s">
        <v>613</v>
      </c>
      <c r="D63" s="106" t="s">
        <v>613</v>
      </c>
      <c r="E63" s="15"/>
      <c r="F63" s="249">
        <v>4</v>
      </c>
      <c r="G63" s="249"/>
      <c r="H63" s="24"/>
      <c r="I63" s="14"/>
      <c r="J63" s="21"/>
      <c r="K63" s="21"/>
      <c r="L63" s="93"/>
      <c r="M63" s="48"/>
      <c r="N63" s="46"/>
      <c r="O63" s="47"/>
      <c r="P63" s="48"/>
      <c r="Q63" s="48"/>
      <c r="R63" s="47"/>
      <c r="S63" s="47"/>
      <c r="T63" s="48"/>
      <c r="U63" s="48"/>
      <c r="V63" s="48"/>
      <c r="W63" s="107"/>
      <c r="X63" s="107"/>
      <c r="Y63" s="107"/>
      <c r="Z63" s="107"/>
      <c r="AA63" s="107"/>
      <c r="AB63" s="107"/>
      <c r="AC63" s="107"/>
      <c r="AD63" s="107"/>
      <c r="AE63" s="107"/>
      <c r="AF63" s="107"/>
      <c r="AG63" s="245">
        <f t="shared" si="24"/>
        <v>64</v>
      </c>
      <c r="AH63" s="47">
        <v>64</v>
      </c>
      <c r="AI63" s="47"/>
      <c r="AJ63" s="108">
        <f>AK63</f>
        <v>20</v>
      </c>
      <c r="AK63" s="108">
        <v>20</v>
      </c>
      <c r="AL63" s="107"/>
      <c r="AM63" s="107"/>
    </row>
    <row r="64" spans="1:42" ht="21" customHeight="1">
      <c r="A64" s="130" t="s">
        <v>27</v>
      </c>
      <c r="B64" s="17" t="s">
        <v>480</v>
      </c>
      <c r="C64" s="248" t="s">
        <v>480</v>
      </c>
      <c r="D64" s="106" t="s">
        <v>480</v>
      </c>
      <c r="E64" s="15"/>
      <c r="F64" s="249">
        <v>8</v>
      </c>
      <c r="G64" s="249"/>
      <c r="H64" s="24"/>
      <c r="I64" s="14"/>
      <c r="J64" s="21"/>
      <c r="K64" s="21"/>
      <c r="L64" s="93"/>
      <c r="M64" s="48"/>
      <c r="N64" s="46"/>
      <c r="O64" s="47"/>
      <c r="P64" s="48"/>
      <c r="Q64" s="48"/>
      <c r="R64" s="47"/>
      <c r="S64" s="47"/>
      <c r="T64" s="48"/>
      <c r="U64" s="48"/>
      <c r="V64" s="48"/>
      <c r="W64" s="107"/>
      <c r="X64" s="107"/>
      <c r="Y64" s="107"/>
      <c r="Z64" s="107"/>
      <c r="AA64" s="107"/>
      <c r="AB64" s="107"/>
      <c r="AC64" s="107"/>
      <c r="AD64" s="107"/>
      <c r="AE64" s="107"/>
      <c r="AF64" s="107"/>
      <c r="AG64" s="245">
        <f t="shared" si="24"/>
        <v>72</v>
      </c>
      <c r="AH64" s="47">
        <f>88-16</f>
        <v>72</v>
      </c>
      <c r="AI64" s="47"/>
      <c r="AJ64" s="108">
        <f>AK64</f>
        <v>72</v>
      </c>
      <c r="AK64" s="108">
        <v>72</v>
      </c>
      <c r="AL64" s="107"/>
      <c r="AM64" s="107"/>
    </row>
    <row r="65" spans="1:39" ht="21" customHeight="1">
      <c r="A65" s="130" t="s">
        <v>27</v>
      </c>
      <c r="B65" s="17" t="s">
        <v>614</v>
      </c>
      <c r="C65" s="248" t="s">
        <v>614</v>
      </c>
      <c r="D65" s="106" t="s">
        <v>614</v>
      </c>
      <c r="E65" s="15"/>
      <c r="F65" s="249">
        <v>12</v>
      </c>
      <c r="G65" s="249"/>
      <c r="H65" s="24"/>
      <c r="I65" s="14"/>
      <c r="J65" s="21"/>
      <c r="K65" s="21"/>
      <c r="L65" s="93"/>
      <c r="M65" s="48"/>
      <c r="N65" s="46"/>
      <c r="O65" s="47"/>
      <c r="P65" s="48"/>
      <c r="Q65" s="48"/>
      <c r="R65" s="47"/>
      <c r="S65" s="47"/>
      <c r="T65" s="48"/>
      <c r="U65" s="48"/>
      <c r="V65" s="48"/>
      <c r="W65" s="107"/>
      <c r="X65" s="107"/>
      <c r="Y65" s="107"/>
      <c r="Z65" s="107"/>
      <c r="AA65" s="107"/>
      <c r="AB65" s="107"/>
      <c r="AC65" s="107"/>
      <c r="AD65" s="107"/>
      <c r="AE65" s="107"/>
      <c r="AF65" s="107"/>
      <c r="AG65" s="245">
        <f t="shared" si="24"/>
        <v>100</v>
      </c>
      <c r="AH65" s="47">
        <v>100</v>
      </c>
      <c r="AI65" s="47"/>
      <c r="AJ65" s="108">
        <f>AK65</f>
        <v>80</v>
      </c>
      <c r="AK65" s="108">
        <v>80</v>
      </c>
      <c r="AL65" s="107"/>
      <c r="AM65" s="107"/>
    </row>
    <row r="66" spans="1:39" ht="21" customHeight="1">
      <c r="A66" s="130" t="s">
        <v>27</v>
      </c>
      <c r="B66" s="17" t="s">
        <v>615</v>
      </c>
      <c r="C66" s="248" t="s">
        <v>615</v>
      </c>
      <c r="D66" s="106" t="s">
        <v>615</v>
      </c>
      <c r="E66" s="15"/>
      <c r="F66" s="249">
        <v>4</v>
      </c>
      <c r="G66" s="249"/>
      <c r="H66" s="24"/>
      <c r="I66" s="14"/>
      <c r="J66" s="21"/>
      <c r="K66" s="21"/>
      <c r="L66" s="93"/>
      <c r="M66" s="48"/>
      <c r="N66" s="46"/>
      <c r="O66" s="47"/>
      <c r="P66" s="48"/>
      <c r="Q66" s="48"/>
      <c r="R66" s="47"/>
      <c r="S66" s="47"/>
      <c r="T66" s="48"/>
      <c r="U66" s="48"/>
      <c r="V66" s="48"/>
      <c r="W66" s="107"/>
      <c r="X66" s="107"/>
      <c r="Y66" s="107"/>
      <c r="Z66" s="107"/>
      <c r="AA66" s="107"/>
      <c r="AB66" s="107"/>
      <c r="AC66" s="107"/>
      <c r="AD66" s="107"/>
      <c r="AE66" s="107"/>
      <c r="AF66" s="107"/>
      <c r="AG66" s="245">
        <f t="shared" si="24"/>
        <v>24</v>
      </c>
      <c r="AH66" s="47">
        <v>24</v>
      </c>
      <c r="AI66" s="47"/>
      <c r="AJ66" s="108">
        <v>24</v>
      </c>
      <c r="AK66" s="108">
        <v>24</v>
      </c>
      <c r="AL66" s="107"/>
      <c r="AM66" s="107"/>
    </row>
    <row r="67" spans="1:39" ht="21" customHeight="1">
      <c r="A67" s="130" t="s">
        <v>27</v>
      </c>
      <c r="B67" s="17" t="s">
        <v>616</v>
      </c>
      <c r="C67" s="248" t="s">
        <v>616</v>
      </c>
      <c r="D67" s="106" t="s">
        <v>616</v>
      </c>
      <c r="E67" s="15"/>
      <c r="F67" s="249">
        <v>8</v>
      </c>
      <c r="G67" s="249"/>
      <c r="H67" s="24"/>
      <c r="I67" s="14"/>
      <c r="J67" s="21"/>
      <c r="K67" s="21"/>
      <c r="L67" s="93"/>
      <c r="M67" s="48"/>
      <c r="N67" s="46"/>
      <c r="O67" s="47"/>
      <c r="P67" s="48"/>
      <c r="Q67" s="48"/>
      <c r="R67" s="47"/>
      <c r="S67" s="47"/>
      <c r="T67" s="48"/>
      <c r="U67" s="48"/>
      <c r="V67" s="48"/>
      <c r="W67" s="107"/>
      <c r="X67" s="107"/>
      <c r="Y67" s="107"/>
      <c r="Z67" s="107"/>
      <c r="AA67" s="107"/>
      <c r="AB67" s="107"/>
      <c r="AC67" s="107"/>
      <c r="AD67" s="107"/>
      <c r="AE67" s="107"/>
      <c r="AF67" s="107"/>
      <c r="AG67" s="245">
        <f t="shared" si="24"/>
        <v>24</v>
      </c>
      <c r="AH67" s="47">
        <f>32-8</f>
        <v>24</v>
      </c>
      <c r="AI67" s="47"/>
      <c r="AJ67" s="108"/>
      <c r="AK67" s="108"/>
      <c r="AL67" s="107"/>
      <c r="AM67" s="107"/>
    </row>
    <row r="68" spans="1:39" ht="21" customHeight="1">
      <c r="A68" s="130" t="s">
        <v>27</v>
      </c>
      <c r="B68" s="17" t="s">
        <v>617</v>
      </c>
      <c r="C68" s="248" t="s">
        <v>617</v>
      </c>
      <c r="D68" s="106" t="s">
        <v>617</v>
      </c>
      <c r="E68" s="15"/>
      <c r="F68" s="249">
        <v>12</v>
      </c>
      <c r="G68" s="249"/>
      <c r="H68" s="24"/>
      <c r="I68" s="14"/>
      <c r="J68" s="21"/>
      <c r="K68" s="21"/>
      <c r="L68" s="93"/>
      <c r="M68" s="48"/>
      <c r="N68" s="46"/>
      <c r="O68" s="47"/>
      <c r="P68" s="48"/>
      <c r="Q68" s="48"/>
      <c r="R68" s="47"/>
      <c r="S68" s="47"/>
      <c r="T68" s="48"/>
      <c r="U68" s="48"/>
      <c r="V68" s="48"/>
      <c r="W68" s="107"/>
      <c r="X68" s="107"/>
      <c r="Y68" s="107"/>
      <c r="Z68" s="107"/>
      <c r="AA68" s="107"/>
      <c r="AB68" s="107"/>
      <c r="AC68" s="107"/>
      <c r="AD68" s="107"/>
      <c r="AE68" s="107"/>
      <c r="AF68" s="107"/>
      <c r="AG68" s="245">
        <f>AH68</f>
        <v>36</v>
      </c>
      <c r="AH68" s="47">
        <f>104-68</f>
        <v>36</v>
      </c>
      <c r="AI68" s="47"/>
      <c r="AJ68" s="108">
        <f>AK68</f>
        <v>36</v>
      </c>
      <c r="AK68" s="108">
        <v>36</v>
      </c>
      <c r="AL68" s="107"/>
      <c r="AM68" s="107"/>
    </row>
    <row r="69" spans="1:39" ht="21" customHeight="1">
      <c r="A69" s="130" t="s">
        <v>27</v>
      </c>
      <c r="B69" s="17" t="s">
        <v>618</v>
      </c>
      <c r="C69" s="248" t="s">
        <v>618</v>
      </c>
      <c r="D69" s="106" t="s">
        <v>618</v>
      </c>
      <c r="E69" s="15"/>
      <c r="F69" s="249">
        <v>24</v>
      </c>
      <c r="G69" s="249"/>
      <c r="H69" s="24"/>
      <c r="I69" s="14"/>
      <c r="J69" s="21"/>
      <c r="K69" s="21"/>
      <c r="L69" s="93"/>
      <c r="M69" s="48"/>
      <c r="N69" s="46"/>
      <c r="O69" s="47"/>
      <c r="P69" s="48"/>
      <c r="Q69" s="48"/>
      <c r="R69" s="47"/>
      <c r="S69" s="47"/>
      <c r="T69" s="48"/>
      <c r="U69" s="48"/>
      <c r="V69" s="48"/>
      <c r="W69" s="107"/>
      <c r="X69" s="107"/>
      <c r="Y69" s="107"/>
      <c r="Z69" s="107"/>
      <c r="AA69" s="107"/>
      <c r="AB69" s="107"/>
      <c r="AC69" s="107"/>
      <c r="AD69" s="107"/>
      <c r="AE69" s="107"/>
      <c r="AF69" s="107"/>
      <c r="AG69" s="245">
        <f t="shared" si="24"/>
        <v>106</v>
      </c>
      <c r="AH69" s="47">
        <f>48+58</f>
        <v>106</v>
      </c>
      <c r="AI69" s="47"/>
      <c r="AJ69" s="108"/>
      <c r="AK69" s="108"/>
      <c r="AL69" s="107"/>
      <c r="AM69" s="107"/>
    </row>
    <row r="70" spans="1:39" ht="21" customHeight="1">
      <c r="A70" s="130" t="s">
        <v>27</v>
      </c>
      <c r="B70" s="17" t="s">
        <v>619</v>
      </c>
      <c r="C70" s="248" t="s">
        <v>619</v>
      </c>
      <c r="D70" s="106" t="s">
        <v>619</v>
      </c>
      <c r="E70" s="15"/>
      <c r="F70" s="249">
        <v>8</v>
      </c>
      <c r="G70" s="249"/>
      <c r="H70" s="24"/>
      <c r="I70" s="14"/>
      <c r="J70" s="21"/>
      <c r="K70" s="21"/>
      <c r="L70" s="93"/>
      <c r="M70" s="48"/>
      <c r="N70" s="46"/>
      <c r="O70" s="47"/>
      <c r="P70" s="48"/>
      <c r="Q70" s="48"/>
      <c r="R70" s="47"/>
      <c r="S70" s="47"/>
      <c r="T70" s="48"/>
      <c r="U70" s="48"/>
      <c r="V70" s="48"/>
      <c r="W70" s="107"/>
      <c r="X70" s="107"/>
      <c r="Y70" s="107"/>
      <c r="Z70" s="107"/>
      <c r="AA70" s="107"/>
      <c r="AB70" s="107"/>
      <c r="AC70" s="107"/>
      <c r="AD70" s="107"/>
      <c r="AE70" s="107"/>
      <c r="AF70" s="107"/>
      <c r="AG70" s="245">
        <f t="shared" si="24"/>
        <v>108</v>
      </c>
      <c r="AH70" s="47">
        <v>108</v>
      </c>
      <c r="AI70" s="47"/>
      <c r="AJ70" s="108">
        <f>AK70</f>
        <v>100</v>
      </c>
      <c r="AK70" s="108">
        <v>100</v>
      </c>
      <c r="AL70" s="107"/>
      <c r="AM70" s="107"/>
    </row>
    <row r="71" spans="1:39" s="164" customFormat="1" ht="61.5" customHeight="1">
      <c r="A71" s="130" t="s">
        <v>551</v>
      </c>
      <c r="B71" s="159" t="s">
        <v>624</v>
      </c>
      <c r="C71" s="89"/>
      <c r="D71" s="160"/>
      <c r="E71" s="16">
        <f>E72+E98</f>
        <v>0</v>
      </c>
      <c r="F71" s="103">
        <f>F72+F98</f>
        <v>482.75</v>
      </c>
      <c r="G71" s="103"/>
      <c r="H71" s="23"/>
      <c r="I71" s="53"/>
      <c r="J71" s="52"/>
      <c r="K71" s="52"/>
      <c r="L71" s="94"/>
      <c r="M71" s="127"/>
      <c r="N71" s="161"/>
      <c r="O71" s="126"/>
      <c r="P71" s="127"/>
      <c r="Q71" s="127"/>
      <c r="R71" s="126"/>
      <c r="S71" s="126"/>
      <c r="T71" s="127"/>
      <c r="U71" s="127"/>
      <c r="V71" s="127"/>
      <c r="W71" s="162"/>
      <c r="X71" s="162"/>
      <c r="Y71" s="162"/>
      <c r="Z71" s="162"/>
      <c r="AA71" s="162"/>
      <c r="AB71" s="162"/>
      <c r="AC71" s="162"/>
      <c r="AD71" s="162"/>
      <c r="AE71" s="162"/>
      <c r="AF71" s="162"/>
      <c r="AG71" s="250">
        <f t="shared" si="20"/>
        <v>440</v>
      </c>
      <c r="AH71" s="250">
        <f>AH72+AH98</f>
        <v>440</v>
      </c>
      <c r="AI71" s="126"/>
      <c r="AJ71" s="165">
        <f>AJ72</f>
        <v>60</v>
      </c>
      <c r="AK71" s="165">
        <f t="shared" ref="AK71:AM71" si="25">AK72</f>
        <v>60</v>
      </c>
      <c r="AL71" s="165">
        <f t="shared" si="25"/>
        <v>0</v>
      </c>
      <c r="AM71" s="165">
        <f t="shared" si="25"/>
        <v>0</v>
      </c>
    </row>
    <row r="72" spans="1:39" s="164" customFormat="1" ht="21" customHeight="1">
      <c r="A72" s="130" t="s">
        <v>571</v>
      </c>
      <c r="B72" s="159" t="s">
        <v>608</v>
      </c>
      <c r="C72" s="89"/>
      <c r="D72" s="160"/>
      <c r="E72" s="16">
        <f>E73+E85+E89</f>
        <v>0</v>
      </c>
      <c r="F72" s="103">
        <f>F73+F85+F89</f>
        <v>242.75</v>
      </c>
      <c r="G72" s="103"/>
      <c r="H72" s="23"/>
      <c r="I72" s="53"/>
      <c r="J72" s="52"/>
      <c r="K72" s="52"/>
      <c r="L72" s="94"/>
      <c r="M72" s="127"/>
      <c r="N72" s="161"/>
      <c r="O72" s="126"/>
      <c r="P72" s="127"/>
      <c r="Q72" s="127"/>
      <c r="R72" s="126"/>
      <c r="S72" s="126"/>
      <c r="T72" s="127"/>
      <c r="U72" s="127"/>
      <c r="V72" s="127"/>
      <c r="W72" s="162"/>
      <c r="X72" s="162"/>
      <c r="Y72" s="162"/>
      <c r="Z72" s="162"/>
      <c r="AA72" s="162"/>
      <c r="AB72" s="162"/>
      <c r="AC72" s="162"/>
      <c r="AD72" s="162"/>
      <c r="AE72" s="162"/>
      <c r="AF72" s="162"/>
      <c r="AG72" s="250">
        <f t="shared" si="20"/>
        <v>200</v>
      </c>
      <c r="AH72" s="250">
        <f>AH73+AH85+AH89</f>
        <v>200</v>
      </c>
      <c r="AI72" s="126"/>
      <c r="AJ72" s="165">
        <f>AJ73+AJ85+AJ89</f>
        <v>60</v>
      </c>
      <c r="AK72" s="165">
        <f t="shared" ref="AK72:AM72" si="26">AK73+AK85+AK89</f>
        <v>60</v>
      </c>
      <c r="AL72" s="165">
        <f t="shared" si="26"/>
        <v>0</v>
      </c>
      <c r="AM72" s="165">
        <f t="shared" si="26"/>
        <v>0</v>
      </c>
    </row>
    <row r="73" spans="1:39" s="164" customFormat="1" ht="21" customHeight="1">
      <c r="A73" s="130" t="s">
        <v>633</v>
      </c>
      <c r="B73" s="159" t="s">
        <v>609</v>
      </c>
      <c r="C73" s="89"/>
      <c r="D73" s="160"/>
      <c r="E73" s="16">
        <f>SUM(E74:E84)</f>
        <v>0</v>
      </c>
      <c r="F73" s="103">
        <f>SUM(F74:F84)</f>
        <v>124</v>
      </c>
      <c r="G73" s="103"/>
      <c r="H73" s="23"/>
      <c r="I73" s="53"/>
      <c r="J73" s="52"/>
      <c r="K73" s="52"/>
      <c r="L73" s="94"/>
      <c r="M73" s="127"/>
      <c r="N73" s="161"/>
      <c r="O73" s="126"/>
      <c r="P73" s="127"/>
      <c r="Q73" s="127"/>
      <c r="R73" s="126"/>
      <c r="S73" s="126"/>
      <c r="T73" s="127"/>
      <c r="U73" s="127"/>
      <c r="V73" s="127"/>
      <c r="W73" s="162"/>
      <c r="X73" s="162"/>
      <c r="Y73" s="162"/>
      <c r="Z73" s="162"/>
      <c r="AA73" s="162"/>
      <c r="AB73" s="162"/>
      <c r="AC73" s="162"/>
      <c r="AD73" s="162"/>
      <c r="AE73" s="162"/>
      <c r="AF73" s="162"/>
      <c r="AG73" s="250">
        <f t="shared" si="20"/>
        <v>156</v>
      </c>
      <c r="AH73" s="250">
        <f>SUM(AH74:AH84)</f>
        <v>156</v>
      </c>
      <c r="AI73" s="126"/>
      <c r="AJ73" s="165">
        <f>SUM(AJ74:AJ84)</f>
        <v>60</v>
      </c>
      <c r="AK73" s="165">
        <f>SUM(AK74:AK84)</f>
        <v>60</v>
      </c>
      <c r="AL73" s="162"/>
      <c r="AM73" s="162"/>
    </row>
    <row r="74" spans="1:39" ht="21" customHeight="1">
      <c r="A74" s="130" t="s">
        <v>27</v>
      </c>
      <c r="B74" s="17" t="s">
        <v>610</v>
      </c>
      <c r="C74" s="248" t="s">
        <v>610</v>
      </c>
      <c r="D74" s="106" t="s">
        <v>610</v>
      </c>
      <c r="E74" s="15"/>
      <c r="F74" s="249">
        <v>12</v>
      </c>
      <c r="G74" s="249"/>
      <c r="H74" s="24"/>
      <c r="I74" s="14"/>
      <c r="J74" s="21"/>
      <c r="K74" s="21"/>
      <c r="L74" s="93"/>
      <c r="M74" s="48"/>
      <c r="N74" s="46"/>
      <c r="O74" s="47"/>
      <c r="P74" s="48"/>
      <c r="Q74" s="48"/>
      <c r="R74" s="47"/>
      <c r="S74" s="47"/>
      <c r="T74" s="48"/>
      <c r="U74" s="48"/>
      <c r="V74" s="48"/>
      <c r="W74" s="107"/>
      <c r="X74" s="107"/>
      <c r="Y74" s="107"/>
      <c r="Z74" s="107"/>
      <c r="AA74" s="107"/>
      <c r="AB74" s="107"/>
      <c r="AC74" s="107"/>
      <c r="AD74" s="107"/>
      <c r="AE74" s="107"/>
      <c r="AF74" s="107"/>
      <c r="AG74" s="245">
        <f t="shared" si="20"/>
        <v>16</v>
      </c>
      <c r="AH74" s="47">
        <f>12+4</f>
        <v>16</v>
      </c>
      <c r="AI74" s="47"/>
      <c r="AJ74" s="108"/>
      <c r="AK74" s="108"/>
      <c r="AL74" s="107"/>
      <c r="AM74" s="107"/>
    </row>
    <row r="75" spans="1:39" ht="21" customHeight="1">
      <c r="A75" s="130" t="s">
        <v>27</v>
      </c>
      <c r="B75" s="17" t="s">
        <v>611</v>
      </c>
      <c r="C75" s="248" t="s">
        <v>611</v>
      </c>
      <c r="D75" s="106" t="s">
        <v>611</v>
      </c>
      <c r="E75" s="15"/>
      <c r="F75" s="249">
        <v>8</v>
      </c>
      <c r="G75" s="249"/>
      <c r="H75" s="24"/>
      <c r="I75" s="14"/>
      <c r="J75" s="21"/>
      <c r="K75" s="21"/>
      <c r="L75" s="93"/>
      <c r="M75" s="48"/>
      <c r="N75" s="46"/>
      <c r="O75" s="47"/>
      <c r="P75" s="48"/>
      <c r="Q75" s="48"/>
      <c r="R75" s="47"/>
      <c r="S75" s="47"/>
      <c r="T75" s="48"/>
      <c r="U75" s="48"/>
      <c r="V75" s="48"/>
      <c r="W75" s="107"/>
      <c r="X75" s="107"/>
      <c r="Y75" s="107"/>
      <c r="Z75" s="107"/>
      <c r="AA75" s="107"/>
      <c r="AB75" s="107"/>
      <c r="AC75" s="107"/>
      <c r="AD75" s="107"/>
      <c r="AE75" s="107"/>
      <c r="AF75" s="107"/>
      <c r="AG75" s="245">
        <f t="shared" si="20"/>
        <v>8</v>
      </c>
      <c r="AH75" s="47">
        <v>8</v>
      </c>
      <c r="AI75" s="47"/>
      <c r="AJ75" s="108">
        <v>4</v>
      </c>
      <c r="AK75" s="108">
        <v>4</v>
      </c>
      <c r="AL75" s="107"/>
      <c r="AM75" s="107"/>
    </row>
    <row r="76" spans="1:39" ht="21" customHeight="1">
      <c r="A76" s="130" t="s">
        <v>27</v>
      </c>
      <c r="B76" s="17" t="s">
        <v>612</v>
      </c>
      <c r="C76" s="248" t="s">
        <v>612</v>
      </c>
      <c r="D76" s="106" t="s">
        <v>612</v>
      </c>
      <c r="E76" s="15"/>
      <c r="F76" s="249">
        <v>24</v>
      </c>
      <c r="G76" s="249"/>
      <c r="H76" s="24"/>
      <c r="I76" s="14"/>
      <c r="J76" s="21"/>
      <c r="K76" s="21"/>
      <c r="L76" s="93"/>
      <c r="M76" s="48"/>
      <c r="N76" s="46"/>
      <c r="O76" s="47"/>
      <c r="P76" s="48"/>
      <c r="Q76" s="48"/>
      <c r="R76" s="47"/>
      <c r="S76" s="47"/>
      <c r="T76" s="48"/>
      <c r="U76" s="48"/>
      <c r="V76" s="48"/>
      <c r="W76" s="107"/>
      <c r="X76" s="107"/>
      <c r="Y76" s="107"/>
      <c r="Z76" s="107"/>
      <c r="AA76" s="107"/>
      <c r="AB76" s="107"/>
      <c r="AC76" s="107"/>
      <c r="AD76" s="107"/>
      <c r="AE76" s="107"/>
      <c r="AF76" s="107"/>
      <c r="AG76" s="245">
        <f>AH76</f>
        <v>20</v>
      </c>
      <c r="AH76" s="47">
        <v>20</v>
      </c>
      <c r="AI76" s="47"/>
      <c r="AJ76" s="108"/>
      <c r="AK76" s="108"/>
      <c r="AL76" s="107"/>
      <c r="AM76" s="107"/>
    </row>
    <row r="77" spans="1:39" ht="21" customHeight="1">
      <c r="A77" s="130" t="s">
        <v>27</v>
      </c>
      <c r="B77" s="17" t="s">
        <v>613</v>
      </c>
      <c r="C77" s="248" t="s">
        <v>613</v>
      </c>
      <c r="D77" s="106" t="s">
        <v>613</v>
      </c>
      <c r="E77" s="15"/>
      <c r="F77" s="249">
        <v>4</v>
      </c>
      <c r="G77" s="249"/>
      <c r="H77" s="24"/>
      <c r="I77" s="14"/>
      <c r="J77" s="21"/>
      <c r="K77" s="21"/>
      <c r="L77" s="93"/>
      <c r="M77" s="48"/>
      <c r="N77" s="46"/>
      <c r="O77" s="47"/>
      <c r="P77" s="48"/>
      <c r="Q77" s="48"/>
      <c r="R77" s="47"/>
      <c r="S77" s="47"/>
      <c r="T77" s="48"/>
      <c r="U77" s="48"/>
      <c r="V77" s="48"/>
      <c r="W77" s="107"/>
      <c r="X77" s="107"/>
      <c r="Y77" s="107"/>
      <c r="Z77" s="107"/>
      <c r="AA77" s="107"/>
      <c r="AB77" s="107"/>
      <c r="AC77" s="107"/>
      <c r="AD77" s="107"/>
      <c r="AE77" s="107"/>
      <c r="AF77" s="107"/>
      <c r="AG77" s="245">
        <f t="shared" si="20"/>
        <v>4</v>
      </c>
      <c r="AH77" s="47">
        <v>4</v>
      </c>
      <c r="AI77" s="47"/>
      <c r="AJ77" s="108"/>
      <c r="AK77" s="108"/>
      <c r="AL77" s="107"/>
      <c r="AM77" s="107"/>
    </row>
    <row r="78" spans="1:39" ht="21" customHeight="1">
      <c r="A78" s="130" t="s">
        <v>27</v>
      </c>
      <c r="B78" s="17" t="s">
        <v>480</v>
      </c>
      <c r="C78" s="248" t="s">
        <v>480</v>
      </c>
      <c r="D78" s="106" t="s">
        <v>480</v>
      </c>
      <c r="E78" s="15"/>
      <c r="F78" s="249">
        <v>8</v>
      </c>
      <c r="G78" s="249"/>
      <c r="H78" s="24"/>
      <c r="I78" s="14"/>
      <c r="J78" s="21"/>
      <c r="K78" s="21"/>
      <c r="L78" s="93"/>
      <c r="M78" s="48"/>
      <c r="N78" s="46"/>
      <c r="O78" s="47"/>
      <c r="P78" s="48"/>
      <c r="Q78" s="48"/>
      <c r="R78" s="47"/>
      <c r="S78" s="47"/>
      <c r="T78" s="48"/>
      <c r="U78" s="48"/>
      <c r="V78" s="48"/>
      <c r="W78" s="107"/>
      <c r="X78" s="107"/>
      <c r="Y78" s="107"/>
      <c r="Z78" s="107"/>
      <c r="AA78" s="107"/>
      <c r="AB78" s="107"/>
      <c r="AC78" s="107"/>
      <c r="AD78" s="107"/>
      <c r="AE78" s="107"/>
      <c r="AF78" s="107"/>
      <c r="AG78" s="245">
        <f t="shared" si="20"/>
        <v>8</v>
      </c>
      <c r="AH78" s="47">
        <v>8</v>
      </c>
      <c r="AI78" s="47"/>
      <c r="AJ78" s="108">
        <f>AK78</f>
        <v>8</v>
      </c>
      <c r="AK78" s="108">
        <v>8</v>
      </c>
      <c r="AL78" s="107"/>
      <c r="AM78" s="107"/>
    </row>
    <row r="79" spans="1:39" ht="21" customHeight="1">
      <c r="A79" s="130" t="s">
        <v>27</v>
      </c>
      <c r="B79" s="17" t="s">
        <v>614</v>
      </c>
      <c r="C79" s="248" t="s">
        <v>614</v>
      </c>
      <c r="D79" s="106" t="s">
        <v>614</v>
      </c>
      <c r="E79" s="15"/>
      <c r="F79" s="249">
        <v>12</v>
      </c>
      <c r="G79" s="249"/>
      <c r="H79" s="24"/>
      <c r="I79" s="14"/>
      <c r="J79" s="21"/>
      <c r="K79" s="21"/>
      <c r="L79" s="93"/>
      <c r="M79" s="48"/>
      <c r="N79" s="46"/>
      <c r="O79" s="47"/>
      <c r="P79" s="48"/>
      <c r="Q79" s="48"/>
      <c r="R79" s="47"/>
      <c r="S79" s="47"/>
      <c r="T79" s="48"/>
      <c r="U79" s="48"/>
      <c r="V79" s="48"/>
      <c r="W79" s="107"/>
      <c r="X79" s="107"/>
      <c r="Y79" s="107"/>
      <c r="Z79" s="107"/>
      <c r="AA79" s="107"/>
      <c r="AB79" s="107"/>
      <c r="AC79" s="107"/>
      <c r="AD79" s="107"/>
      <c r="AE79" s="107"/>
      <c r="AF79" s="107"/>
      <c r="AG79" s="245">
        <f t="shared" si="20"/>
        <v>24</v>
      </c>
      <c r="AH79" s="47">
        <f>12+12</f>
        <v>24</v>
      </c>
      <c r="AI79" s="47"/>
      <c r="AJ79" s="108">
        <v>12</v>
      </c>
      <c r="AK79" s="108">
        <v>12</v>
      </c>
      <c r="AL79" s="107"/>
      <c r="AM79" s="107"/>
    </row>
    <row r="80" spans="1:39" ht="21" customHeight="1">
      <c r="A80" s="130" t="s">
        <v>27</v>
      </c>
      <c r="B80" s="17" t="s">
        <v>615</v>
      </c>
      <c r="C80" s="248" t="s">
        <v>615</v>
      </c>
      <c r="D80" s="106" t="s">
        <v>615</v>
      </c>
      <c r="E80" s="15"/>
      <c r="F80" s="249">
        <v>4</v>
      </c>
      <c r="G80" s="249"/>
      <c r="H80" s="24"/>
      <c r="I80" s="14"/>
      <c r="J80" s="21"/>
      <c r="K80" s="21"/>
      <c r="L80" s="93"/>
      <c r="M80" s="48"/>
      <c r="N80" s="46"/>
      <c r="O80" s="47"/>
      <c r="P80" s="48"/>
      <c r="Q80" s="48"/>
      <c r="R80" s="47"/>
      <c r="S80" s="47"/>
      <c r="T80" s="48"/>
      <c r="U80" s="48"/>
      <c r="V80" s="48"/>
      <c r="W80" s="107"/>
      <c r="X80" s="107"/>
      <c r="Y80" s="107"/>
      <c r="Z80" s="107"/>
      <c r="AA80" s="107"/>
      <c r="AB80" s="107"/>
      <c r="AC80" s="107"/>
      <c r="AD80" s="107"/>
      <c r="AE80" s="107"/>
      <c r="AF80" s="107"/>
      <c r="AG80" s="245">
        <f t="shared" si="20"/>
        <v>4</v>
      </c>
      <c r="AH80" s="47">
        <v>4</v>
      </c>
      <c r="AI80" s="47"/>
      <c r="AJ80" s="108">
        <f>AK80</f>
        <v>4</v>
      </c>
      <c r="AK80" s="108">
        <v>4</v>
      </c>
      <c r="AL80" s="107"/>
      <c r="AM80" s="107"/>
    </row>
    <row r="81" spans="1:39" ht="21" customHeight="1">
      <c r="A81" s="130" t="s">
        <v>27</v>
      </c>
      <c r="B81" s="17" t="s">
        <v>616</v>
      </c>
      <c r="C81" s="248" t="s">
        <v>616</v>
      </c>
      <c r="D81" s="106" t="s">
        <v>616</v>
      </c>
      <c r="E81" s="15"/>
      <c r="F81" s="249">
        <v>8</v>
      </c>
      <c r="G81" s="249"/>
      <c r="H81" s="24"/>
      <c r="I81" s="14"/>
      <c r="J81" s="21"/>
      <c r="K81" s="21"/>
      <c r="L81" s="93"/>
      <c r="M81" s="48"/>
      <c r="N81" s="46"/>
      <c r="O81" s="47"/>
      <c r="P81" s="48"/>
      <c r="Q81" s="48"/>
      <c r="R81" s="47"/>
      <c r="S81" s="47"/>
      <c r="T81" s="48"/>
      <c r="U81" s="48"/>
      <c r="V81" s="48"/>
      <c r="W81" s="107"/>
      <c r="X81" s="107"/>
      <c r="Y81" s="107"/>
      <c r="Z81" s="107"/>
      <c r="AA81" s="107"/>
      <c r="AB81" s="107"/>
      <c r="AC81" s="107"/>
      <c r="AD81" s="107"/>
      <c r="AE81" s="107"/>
      <c r="AF81" s="107"/>
      <c r="AG81" s="245">
        <f t="shared" si="20"/>
        <v>16</v>
      </c>
      <c r="AH81" s="47">
        <f>8+8</f>
        <v>16</v>
      </c>
      <c r="AI81" s="47"/>
      <c r="AJ81" s="108"/>
      <c r="AK81" s="108"/>
      <c r="AL81" s="107"/>
      <c r="AM81" s="107"/>
    </row>
    <row r="82" spans="1:39" ht="21" customHeight="1">
      <c r="A82" s="130" t="s">
        <v>27</v>
      </c>
      <c r="B82" s="17" t="s">
        <v>617</v>
      </c>
      <c r="C82" s="248" t="s">
        <v>617</v>
      </c>
      <c r="D82" s="106" t="s">
        <v>617</v>
      </c>
      <c r="E82" s="15"/>
      <c r="F82" s="249">
        <v>12</v>
      </c>
      <c r="G82" s="249"/>
      <c r="H82" s="24"/>
      <c r="I82" s="14"/>
      <c r="J82" s="21"/>
      <c r="K82" s="21"/>
      <c r="L82" s="93"/>
      <c r="M82" s="48"/>
      <c r="N82" s="46"/>
      <c r="O82" s="47"/>
      <c r="P82" s="48"/>
      <c r="Q82" s="48"/>
      <c r="R82" s="47"/>
      <c r="S82" s="47"/>
      <c r="T82" s="48"/>
      <c r="U82" s="48"/>
      <c r="V82" s="48"/>
      <c r="W82" s="107"/>
      <c r="X82" s="107"/>
      <c r="Y82" s="107"/>
      <c r="Z82" s="107"/>
      <c r="AA82" s="107"/>
      <c r="AB82" s="107"/>
      <c r="AC82" s="107"/>
      <c r="AD82" s="107"/>
      <c r="AE82" s="107"/>
      <c r="AF82" s="107"/>
      <c r="AG82" s="245">
        <f t="shared" si="20"/>
        <v>24</v>
      </c>
      <c r="AH82" s="47">
        <f>12+12</f>
        <v>24</v>
      </c>
      <c r="AI82" s="47"/>
      <c r="AJ82" s="108">
        <f>AK82</f>
        <v>24</v>
      </c>
      <c r="AK82" s="108">
        <f>12+12</f>
        <v>24</v>
      </c>
      <c r="AL82" s="107"/>
      <c r="AM82" s="107"/>
    </row>
    <row r="83" spans="1:39" ht="21" customHeight="1">
      <c r="A83" s="130" t="s">
        <v>27</v>
      </c>
      <c r="B83" s="17" t="s">
        <v>618</v>
      </c>
      <c r="C83" s="248" t="s">
        <v>618</v>
      </c>
      <c r="D83" s="106" t="s">
        <v>618</v>
      </c>
      <c r="E83" s="15"/>
      <c r="F83" s="249">
        <v>24</v>
      </c>
      <c r="G83" s="249"/>
      <c r="H83" s="24"/>
      <c r="I83" s="14"/>
      <c r="J83" s="21"/>
      <c r="K83" s="21"/>
      <c r="L83" s="93"/>
      <c r="M83" s="48"/>
      <c r="N83" s="46"/>
      <c r="O83" s="47"/>
      <c r="P83" s="48"/>
      <c r="Q83" s="48"/>
      <c r="R83" s="47"/>
      <c r="S83" s="47"/>
      <c r="T83" s="48"/>
      <c r="U83" s="48"/>
      <c r="V83" s="48"/>
      <c r="W83" s="107"/>
      <c r="X83" s="107"/>
      <c r="Y83" s="107"/>
      <c r="Z83" s="107"/>
      <c r="AA83" s="107"/>
      <c r="AB83" s="107"/>
      <c r="AC83" s="107"/>
      <c r="AD83" s="107"/>
      <c r="AE83" s="107"/>
      <c r="AF83" s="107"/>
      <c r="AG83" s="245">
        <f t="shared" si="20"/>
        <v>24</v>
      </c>
      <c r="AH83" s="47">
        <v>24</v>
      </c>
      <c r="AI83" s="47"/>
      <c r="AJ83" s="108"/>
      <c r="AK83" s="108"/>
      <c r="AL83" s="107"/>
      <c r="AM83" s="107"/>
    </row>
    <row r="84" spans="1:39" ht="21" customHeight="1">
      <c r="A84" s="130" t="s">
        <v>27</v>
      </c>
      <c r="B84" s="17" t="s">
        <v>619</v>
      </c>
      <c r="C84" s="248" t="s">
        <v>619</v>
      </c>
      <c r="D84" s="106" t="s">
        <v>619</v>
      </c>
      <c r="E84" s="15"/>
      <c r="F84" s="249">
        <v>8</v>
      </c>
      <c r="G84" s="249"/>
      <c r="H84" s="24"/>
      <c r="I84" s="14"/>
      <c r="J84" s="21"/>
      <c r="K84" s="21"/>
      <c r="L84" s="93"/>
      <c r="M84" s="48"/>
      <c r="N84" s="46"/>
      <c r="O84" s="47"/>
      <c r="P84" s="48"/>
      <c r="Q84" s="48"/>
      <c r="R84" s="47"/>
      <c r="S84" s="47"/>
      <c r="T84" s="48"/>
      <c r="U84" s="48"/>
      <c r="V84" s="48"/>
      <c r="W84" s="107"/>
      <c r="X84" s="107"/>
      <c r="Y84" s="107"/>
      <c r="Z84" s="107"/>
      <c r="AA84" s="107"/>
      <c r="AB84" s="107"/>
      <c r="AC84" s="107"/>
      <c r="AD84" s="107"/>
      <c r="AE84" s="107"/>
      <c r="AF84" s="107"/>
      <c r="AG84" s="245">
        <f t="shared" si="20"/>
        <v>8</v>
      </c>
      <c r="AH84" s="47">
        <v>8</v>
      </c>
      <c r="AI84" s="47"/>
      <c r="AJ84" s="108">
        <f>AK84</f>
        <v>8</v>
      </c>
      <c r="AK84" s="108">
        <v>8</v>
      </c>
      <c r="AL84" s="107"/>
      <c r="AM84" s="107"/>
    </row>
    <row r="85" spans="1:39" s="164" customFormat="1" ht="21" customHeight="1">
      <c r="A85" s="130" t="s">
        <v>634</v>
      </c>
      <c r="B85" s="159" t="s">
        <v>620</v>
      </c>
      <c r="C85" s="89"/>
      <c r="D85" s="160"/>
      <c r="E85" s="16">
        <f>SUM(E87:E88)</f>
        <v>0</v>
      </c>
      <c r="F85" s="103">
        <f>SUM(F87:F88)</f>
        <v>40</v>
      </c>
      <c r="G85" s="103"/>
      <c r="H85" s="23"/>
      <c r="I85" s="53"/>
      <c r="J85" s="52"/>
      <c r="K85" s="52"/>
      <c r="L85" s="94"/>
      <c r="M85" s="127"/>
      <c r="N85" s="161"/>
      <c r="O85" s="126"/>
      <c r="P85" s="127"/>
      <c r="Q85" s="127"/>
      <c r="R85" s="126"/>
      <c r="S85" s="126"/>
      <c r="T85" s="127"/>
      <c r="U85" s="127"/>
      <c r="V85" s="127"/>
      <c r="W85" s="162"/>
      <c r="X85" s="162"/>
      <c r="Y85" s="162"/>
      <c r="Z85" s="162"/>
      <c r="AA85" s="162"/>
      <c r="AB85" s="162"/>
      <c r="AC85" s="162"/>
      <c r="AD85" s="162"/>
      <c r="AE85" s="162"/>
      <c r="AF85" s="162"/>
      <c r="AG85" s="251">
        <f>AH85</f>
        <v>44</v>
      </c>
      <c r="AH85" s="126">
        <f>SUM(AH86:AH88)</f>
        <v>44</v>
      </c>
      <c r="AI85" s="126"/>
      <c r="AJ85" s="165"/>
      <c r="AK85" s="165"/>
      <c r="AL85" s="162"/>
      <c r="AM85" s="162"/>
    </row>
    <row r="86" spans="1:39" ht="21" customHeight="1">
      <c r="A86" s="130" t="s">
        <v>27</v>
      </c>
      <c r="B86" s="17" t="s">
        <v>611</v>
      </c>
      <c r="C86" s="248" t="s">
        <v>611</v>
      </c>
      <c r="D86" s="106" t="s">
        <v>611</v>
      </c>
      <c r="E86" s="15"/>
      <c r="F86" s="249">
        <v>4</v>
      </c>
      <c r="G86" s="249"/>
      <c r="H86" s="24"/>
      <c r="I86" s="14"/>
      <c r="J86" s="21"/>
      <c r="K86" s="21"/>
      <c r="L86" s="93"/>
      <c r="M86" s="48"/>
      <c r="N86" s="46"/>
      <c r="O86" s="47"/>
      <c r="P86" s="48"/>
      <c r="Q86" s="48"/>
      <c r="R86" s="47"/>
      <c r="S86" s="47"/>
      <c r="T86" s="48"/>
      <c r="U86" s="48"/>
      <c r="V86" s="48"/>
      <c r="W86" s="107"/>
      <c r="X86" s="107"/>
      <c r="Y86" s="107"/>
      <c r="Z86" s="107"/>
      <c r="AA86" s="107"/>
      <c r="AB86" s="107"/>
      <c r="AC86" s="107"/>
      <c r="AD86" s="107"/>
      <c r="AE86" s="107"/>
      <c r="AF86" s="107"/>
      <c r="AG86" s="245">
        <f t="shared" si="20"/>
        <v>4</v>
      </c>
      <c r="AH86" s="47">
        <v>4</v>
      </c>
      <c r="AI86" s="47"/>
      <c r="AJ86" s="108"/>
      <c r="AK86" s="108"/>
      <c r="AL86" s="107"/>
      <c r="AM86" s="107"/>
    </row>
    <row r="87" spans="1:39" ht="21" customHeight="1">
      <c r="A87" s="130" t="s">
        <v>27</v>
      </c>
      <c r="B87" s="17" t="s">
        <v>610</v>
      </c>
      <c r="C87" s="248" t="s">
        <v>610</v>
      </c>
      <c r="D87" s="106" t="s">
        <v>610</v>
      </c>
      <c r="E87" s="15"/>
      <c r="F87" s="249">
        <f>12+8</f>
        <v>20</v>
      </c>
      <c r="G87" s="249"/>
      <c r="H87" s="24"/>
      <c r="I87" s="14"/>
      <c r="J87" s="21"/>
      <c r="K87" s="21"/>
      <c r="L87" s="93"/>
      <c r="M87" s="48"/>
      <c r="N87" s="46"/>
      <c r="O87" s="47"/>
      <c r="P87" s="48"/>
      <c r="Q87" s="48"/>
      <c r="R87" s="47"/>
      <c r="S87" s="47"/>
      <c r="T87" s="48"/>
      <c r="U87" s="48"/>
      <c r="V87" s="48"/>
      <c r="W87" s="107"/>
      <c r="X87" s="107"/>
      <c r="Y87" s="107"/>
      <c r="Z87" s="107"/>
      <c r="AA87" s="107"/>
      <c r="AB87" s="107"/>
      <c r="AC87" s="107"/>
      <c r="AD87" s="107"/>
      <c r="AE87" s="107"/>
      <c r="AF87" s="107"/>
      <c r="AG87" s="245">
        <f t="shared" si="20"/>
        <v>20</v>
      </c>
      <c r="AH87" s="47">
        <f>12+8</f>
        <v>20</v>
      </c>
      <c r="AI87" s="47"/>
      <c r="AJ87" s="108"/>
      <c r="AK87" s="108"/>
      <c r="AL87" s="107"/>
      <c r="AM87" s="107"/>
    </row>
    <row r="88" spans="1:39" ht="21" customHeight="1">
      <c r="A88" s="130" t="s">
        <v>27</v>
      </c>
      <c r="B88" s="17" t="s">
        <v>612</v>
      </c>
      <c r="C88" s="248" t="s">
        <v>612</v>
      </c>
      <c r="D88" s="106" t="s">
        <v>612</v>
      </c>
      <c r="E88" s="15"/>
      <c r="F88" s="249">
        <f>8+12</f>
        <v>20</v>
      </c>
      <c r="G88" s="249"/>
      <c r="H88" s="24"/>
      <c r="I88" s="14"/>
      <c r="J88" s="21"/>
      <c r="K88" s="21"/>
      <c r="L88" s="93"/>
      <c r="M88" s="48"/>
      <c r="N88" s="46"/>
      <c r="O88" s="47"/>
      <c r="P88" s="48"/>
      <c r="Q88" s="48"/>
      <c r="R88" s="47"/>
      <c r="S88" s="47"/>
      <c r="T88" s="48"/>
      <c r="U88" s="48"/>
      <c r="V88" s="48"/>
      <c r="W88" s="107"/>
      <c r="X88" s="107"/>
      <c r="Y88" s="107"/>
      <c r="Z88" s="107"/>
      <c r="AA88" s="107"/>
      <c r="AB88" s="107"/>
      <c r="AC88" s="107"/>
      <c r="AD88" s="107"/>
      <c r="AE88" s="107"/>
      <c r="AF88" s="107"/>
      <c r="AG88" s="245">
        <f t="shared" si="20"/>
        <v>20</v>
      </c>
      <c r="AH88" s="47">
        <f>8+12</f>
        <v>20</v>
      </c>
      <c r="AI88" s="47"/>
      <c r="AJ88" s="108"/>
      <c r="AK88" s="108"/>
      <c r="AL88" s="107"/>
      <c r="AM88" s="107"/>
    </row>
    <row r="89" spans="1:39" s="164" customFormat="1" ht="21" customHeight="1">
      <c r="A89" s="130" t="s">
        <v>635</v>
      </c>
      <c r="B89" s="159" t="s">
        <v>623</v>
      </c>
      <c r="C89" s="89"/>
      <c r="D89" s="160"/>
      <c r="E89" s="16">
        <f>SUM(E90:E97)</f>
        <v>0</v>
      </c>
      <c r="F89" s="103">
        <f>SUM(F90:F97)</f>
        <v>78.75</v>
      </c>
      <c r="G89" s="103"/>
      <c r="H89" s="23"/>
      <c r="I89" s="53"/>
      <c r="J89" s="52"/>
      <c r="K89" s="52"/>
      <c r="L89" s="94"/>
      <c r="M89" s="127"/>
      <c r="N89" s="161"/>
      <c r="O89" s="126"/>
      <c r="P89" s="127"/>
      <c r="Q89" s="127"/>
      <c r="R89" s="126"/>
      <c r="S89" s="126"/>
      <c r="T89" s="127"/>
      <c r="U89" s="127"/>
      <c r="V89" s="127"/>
      <c r="W89" s="162"/>
      <c r="X89" s="162"/>
      <c r="Y89" s="162"/>
      <c r="Z89" s="162"/>
      <c r="AA89" s="162"/>
      <c r="AB89" s="162"/>
      <c r="AC89" s="162"/>
      <c r="AD89" s="162"/>
      <c r="AE89" s="162"/>
      <c r="AF89" s="162"/>
      <c r="AG89" s="252">
        <f t="shared" si="20"/>
        <v>0</v>
      </c>
      <c r="AH89" s="253">
        <f>SUM(AH90:AH97)</f>
        <v>0</v>
      </c>
      <c r="AI89" s="126"/>
      <c r="AJ89" s="165"/>
      <c r="AK89" s="165"/>
      <c r="AL89" s="162"/>
      <c r="AM89" s="162"/>
    </row>
    <row r="90" spans="1:39" ht="21" customHeight="1">
      <c r="A90" s="130" t="s">
        <v>27</v>
      </c>
      <c r="B90" s="17" t="s">
        <v>610</v>
      </c>
      <c r="C90" s="248" t="s">
        <v>610</v>
      </c>
      <c r="D90" s="106" t="s">
        <v>610</v>
      </c>
      <c r="E90" s="15"/>
      <c r="F90" s="249">
        <v>9</v>
      </c>
      <c r="G90" s="249"/>
      <c r="H90" s="24"/>
      <c r="I90" s="14"/>
      <c r="J90" s="21"/>
      <c r="K90" s="21"/>
      <c r="L90" s="93"/>
      <c r="M90" s="48"/>
      <c r="N90" s="46"/>
      <c r="O90" s="47"/>
      <c r="P90" s="48"/>
      <c r="Q90" s="48"/>
      <c r="R90" s="47"/>
      <c r="S90" s="47"/>
      <c r="T90" s="48"/>
      <c r="U90" s="48"/>
      <c r="V90" s="48"/>
      <c r="W90" s="107"/>
      <c r="X90" s="107"/>
      <c r="Y90" s="107"/>
      <c r="Z90" s="107"/>
      <c r="AA90" s="107"/>
      <c r="AB90" s="107"/>
      <c r="AC90" s="107"/>
      <c r="AD90" s="107"/>
      <c r="AE90" s="107"/>
      <c r="AF90" s="107"/>
      <c r="AG90" s="245">
        <f t="shared" si="20"/>
        <v>0</v>
      </c>
      <c r="AH90" s="47">
        <v>0</v>
      </c>
      <c r="AI90" s="47"/>
      <c r="AJ90" s="108"/>
      <c r="AK90" s="108"/>
      <c r="AL90" s="107"/>
      <c r="AM90" s="107"/>
    </row>
    <row r="91" spans="1:39" ht="21" customHeight="1">
      <c r="A91" s="130" t="s">
        <v>27</v>
      </c>
      <c r="B91" s="17" t="s">
        <v>612</v>
      </c>
      <c r="C91" s="248" t="s">
        <v>612</v>
      </c>
      <c r="D91" s="106" t="s">
        <v>612</v>
      </c>
      <c r="E91" s="15"/>
      <c r="F91" s="249">
        <v>6.75</v>
      </c>
      <c r="G91" s="249"/>
      <c r="H91" s="24"/>
      <c r="I91" s="14"/>
      <c r="J91" s="21"/>
      <c r="K91" s="21"/>
      <c r="L91" s="93"/>
      <c r="M91" s="48"/>
      <c r="N91" s="46"/>
      <c r="O91" s="47"/>
      <c r="P91" s="48"/>
      <c r="Q91" s="48"/>
      <c r="R91" s="47"/>
      <c r="S91" s="47"/>
      <c r="T91" s="48"/>
      <c r="U91" s="48"/>
      <c r="V91" s="48"/>
      <c r="W91" s="107"/>
      <c r="X91" s="107"/>
      <c r="Y91" s="107"/>
      <c r="Z91" s="107"/>
      <c r="AA91" s="107"/>
      <c r="AB91" s="107"/>
      <c r="AC91" s="107"/>
      <c r="AD91" s="107"/>
      <c r="AE91" s="107"/>
      <c r="AF91" s="107"/>
      <c r="AG91" s="243">
        <f t="shared" si="20"/>
        <v>0</v>
      </c>
      <c r="AH91" s="47">
        <v>0</v>
      </c>
      <c r="AI91" s="47"/>
      <c r="AJ91" s="108"/>
      <c r="AK91" s="108"/>
      <c r="AL91" s="107"/>
      <c r="AM91" s="107"/>
    </row>
    <row r="92" spans="1:39" ht="21" customHeight="1">
      <c r="A92" s="130" t="s">
        <v>27</v>
      </c>
      <c r="B92" s="17" t="s">
        <v>613</v>
      </c>
      <c r="C92" s="248" t="s">
        <v>613</v>
      </c>
      <c r="D92" s="106" t="s">
        <v>613</v>
      </c>
      <c r="E92" s="15"/>
      <c r="F92" s="249">
        <v>2.25</v>
      </c>
      <c r="G92" s="249"/>
      <c r="H92" s="24"/>
      <c r="I92" s="14"/>
      <c r="J92" s="21"/>
      <c r="K92" s="21"/>
      <c r="L92" s="93"/>
      <c r="M92" s="48"/>
      <c r="N92" s="46"/>
      <c r="O92" s="47"/>
      <c r="P92" s="48"/>
      <c r="Q92" s="48"/>
      <c r="R92" s="47"/>
      <c r="S92" s="47"/>
      <c r="T92" s="48"/>
      <c r="U92" s="48"/>
      <c r="V92" s="48"/>
      <c r="W92" s="107"/>
      <c r="X92" s="107"/>
      <c r="Y92" s="107"/>
      <c r="Z92" s="107"/>
      <c r="AA92" s="107"/>
      <c r="AB92" s="107"/>
      <c r="AC92" s="107"/>
      <c r="AD92" s="107"/>
      <c r="AE92" s="107"/>
      <c r="AF92" s="107"/>
      <c r="AG92" s="243">
        <f t="shared" si="20"/>
        <v>0</v>
      </c>
      <c r="AH92" s="47">
        <v>0</v>
      </c>
      <c r="AI92" s="47"/>
      <c r="AJ92" s="108"/>
      <c r="AK92" s="108"/>
      <c r="AL92" s="107"/>
      <c r="AM92" s="107"/>
    </row>
    <row r="93" spans="1:39" ht="21" customHeight="1">
      <c r="A93" s="130" t="s">
        <v>27</v>
      </c>
      <c r="B93" s="17" t="s">
        <v>614</v>
      </c>
      <c r="C93" s="248" t="s">
        <v>614</v>
      </c>
      <c r="D93" s="106" t="s">
        <v>614</v>
      </c>
      <c r="E93" s="15"/>
      <c r="F93" s="249">
        <v>13.5</v>
      </c>
      <c r="G93" s="249"/>
      <c r="H93" s="24"/>
      <c r="I93" s="14"/>
      <c r="J93" s="21"/>
      <c r="K93" s="21"/>
      <c r="L93" s="93"/>
      <c r="M93" s="48"/>
      <c r="N93" s="46"/>
      <c r="O93" s="47"/>
      <c r="P93" s="48"/>
      <c r="Q93" s="48"/>
      <c r="R93" s="47"/>
      <c r="S93" s="47"/>
      <c r="T93" s="48"/>
      <c r="U93" s="48"/>
      <c r="V93" s="48"/>
      <c r="W93" s="107"/>
      <c r="X93" s="107"/>
      <c r="Y93" s="107"/>
      <c r="Z93" s="107"/>
      <c r="AA93" s="107"/>
      <c r="AB93" s="107"/>
      <c r="AC93" s="107"/>
      <c r="AD93" s="107"/>
      <c r="AE93" s="107"/>
      <c r="AF93" s="107"/>
      <c r="AG93" s="254">
        <f t="shared" si="20"/>
        <v>0</v>
      </c>
      <c r="AH93" s="47">
        <v>0</v>
      </c>
      <c r="AI93" s="47"/>
      <c r="AJ93" s="108"/>
      <c r="AK93" s="108"/>
      <c r="AL93" s="107"/>
      <c r="AM93" s="107"/>
    </row>
    <row r="94" spans="1:39" ht="21" customHeight="1">
      <c r="A94" s="130" t="s">
        <v>27</v>
      </c>
      <c r="B94" s="17" t="s">
        <v>616</v>
      </c>
      <c r="C94" s="248" t="s">
        <v>616</v>
      </c>
      <c r="D94" s="106" t="s">
        <v>616</v>
      </c>
      <c r="E94" s="15"/>
      <c r="F94" s="249">
        <v>9</v>
      </c>
      <c r="G94" s="249"/>
      <c r="H94" s="24"/>
      <c r="I94" s="14"/>
      <c r="J94" s="21"/>
      <c r="K94" s="21"/>
      <c r="L94" s="93"/>
      <c r="M94" s="48"/>
      <c r="N94" s="46"/>
      <c r="O94" s="47"/>
      <c r="P94" s="48"/>
      <c r="Q94" s="48"/>
      <c r="R94" s="47"/>
      <c r="S94" s="47"/>
      <c r="T94" s="48"/>
      <c r="U94" s="48"/>
      <c r="V94" s="48"/>
      <c r="W94" s="107"/>
      <c r="X94" s="107"/>
      <c r="Y94" s="107"/>
      <c r="Z94" s="107"/>
      <c r="AA94" s="107"/>
      <c r="AB94" s="107"/>
      <c r="AC94" s="107"/>
      <c r="AD94" s="107"/>
      <c r="AE94" s="107"/>
      <c r="AF94" s="107"/>
      <c r="AG94" s="245">
        <f t="shared" si="20"/>
        <v>0</v>
      </c>
      <c r="AH94" s="47">
        <v>0</v>
      </c>
      <c r="AI94" s="47"/>
      <c r="AJ94" s="108"/>
      <c r="AK94" s="108"/>
      <c r="AL94" s="107"/>
      <c r="AM94" s="107"/>
    </row>
    <row r="95" spans="1:39" ht="21" customHeight="1">
      <c r="A95" s="130" t="s">
        <v>27</v>
      </c>
      <c r="B95" s="17" t="s">
        <v>619</v>
      </c>
      <c r="C95" s="248" t="s">
        <v>619</v>
      </c>
      <c r="D95" s="106" t="s">
        <v>619</v>
      </c>
      <c r="E95" s="15"/>
      <c r="F95" s="249">
        <v>13.5</v>
      </c>
      <c r="G95" s="249"/>
      <c r="H95" s="24"/>
      <c r="I95" s="14"/>
      <c r="J95" s="21"/>
      <c r="K95" s="21"/>
      <c r="L95" s="93"/>
      <c r="M95" s="48"/>
      <c r="N95" s="46"/>
      <c r="O95" s="47"/>
      <c r="P95" s="48"/>
      <c r="Q95" s="48"/>
      <c r="R95" s="47"/>
      <c r="S95" s="47"/>
      <c r="T95" s="48"/>
      <c r="U95" s="48"/>
      <c r="V95" s="48"/>
      <c r="W95" s="107"/>
      <c r="X95" s="107"/>
      <c r="Y95" s="107"/>
      <c r="Z95" s="107"/>
      <c r="AA95" s="107"/>
      <c r="AB95" s="107"/>
      <c r="AC95" s="107"/>
      <c r="AD95" s="107"/>
      <c r="AE95" s="107"/>
      <c r="AF95" s="107"/>
      <c r="AG95" s="254">
        <f t="shared" si="20"/>
        <v>0</v>
      </c>
      <c r="AH95" s="47">
        <v>0</v>
      </c>
      <c r="AI95" s="47"/>
      <c r="AJ95" s="108"/>
      <c r="AK95" s="108"/>
      <c r="AL95" s="107"/>
      <c r="AM95" s="107"/>
    </row>
    <row r="96" spans="1:39" ht="21" customHeight="1">
      <c r="A96" s="130" t="s">
        <v>27</v>
      </c>
      <c r="B96" s="17" t="s">
        <v>617</v>
      </c>
      <c r="C96" s="248" t="s">
        <v>617</v>
      </c>
      <c r="D96" s="106" t="s">
        <v>617</v>
      </c>
      <c r="E96" s="15"/>
      <c r="F96" s="249">
        <v>6.75</v>
      </c>
      <c r="G96" s="249"/>
      <c r="H96" s="24"/>
      <c r="I96" s="14"/>
      <c r="J96" s="21"/>
      <c r="K96" s="21"/>
      <c r="L96" s="93"/>
      <c r="M96" s="48"/>
      <c r="N96" s="46"/>
      <c r="O96" s="47"/>
      <c r="P96" s="48"/>
      <c r="Q96" s="48"/>
      <c r="R96" s="47"/>
      <c r="S96" s="47"/>
      <c r="T96" s="48"/>
      <c r="U96" s="48"/>
      <c r="V96" s="48"/>
      <c r="W96" s="107"/>
      <c r="X96" s="107"/>
      <c r="Y96" s="107"/>
      <c r="Z96" s="107"/>
      <c r="AA96" s="107"/>
      <c r="AB96" s="107"/>
      <c r="AC96" s="107"/>
      <c r="AD96" s="107"/>
      <c r="AE96" s="107"/>
      <c r="AF96" s="107"/>
      <c r="AG96" s="243">
        <f t="shared" si="20"/>
        <v>0</v>
      </c>
      <c r="AH96" s="47">
        <v>0</v>
      </c>
      <c r="AI96" s="47"/>
      <c r="AJ96" s="108"/>
      <c r="AK96" s="108"/>
      <c r="AL96" s="107"/>
      <c r="AM96" s="107"/>
    </row>
    <row r="97" spans="1:40" ht="21" customHeight="1">
      <c r="A97" s="130" t="s">
        <v>27</v>
      </c>
      <c r="B97" s="17" t="s">
        <v>618</v>
      </c>
      <c r="C97" s="248" t="s">
        <v>618</v>
      </c>
      <c r="D97" s="106" t="s">
        <v>618</v>
      </c>
      <c r="E97" s="15"/>
      <c r="F97" s="249">
        <v>18</v>
      </c>
      <c r="G97" s="249"/>
      <c r="H97" s="24"/>
      <c r="I97" s="14"/>
      <c r="J97" s="21"/>
      <c r="K97" s="21"/>
      <c r="L97" s="93"/>
      <c r="M97" s="48"/>
      <c r="N97" s="46"/>
      <c r="O97" s="47"/>
      <c r="P97" s="48"/>
      <c r="Q97" s="48"/>
      <c r="R97" s="47"/>
      <c r="S97" s="47"/>
      <c r="T97" s="48"/>
      <c r="U97" s="48"/>
      <c r="V97" s="48"/>
      <c r="W97" s="107"/>
      <c r="X97" s="107"/>
      <c r="Y97" s="107"/>
      <c r="Z97" s="107"/>
      <c r="AA97" s="107"/>
      <c r="AB97" s="107"/>
      <c r="AC97" s="107"/>
      <c r="AD97" s="107"/>
      <c r="AE97" s="107"/>
      <c r="AF97" s="107"/>
      <c r="AG97" s="245">
        <f t="shared" si="20"/>
        <v>0</v>
      </c>
      <c r="AH97" s="47">
        <v>0</v>
      </c>
      <c r="AI97" s="47"/>
      <c r="AJ97" s="108"/>
      <c r="AK97" s="108"/>
      <c r="AL97" s="107"/>
      <c r="AM97" s="107"/>
    </row>
    <row r="98" spans="1:40" s="164" customFormat="1" ht="21" customHeight="1">
      <c r="A98" s="130" t="s">
        <v>573</v>
      </c>
      <c r="B98" s="159" t="s">
        <v>621</v>
      </c>
      <c r="C98" s="89"/>
      <c r="D98" s="160"/>
      <c r="E98" s="16">
        <f>E99</f>
        <v>0</v>
      </c>
      <c r="F98" s="103">
        <f>F99</f>
        <v>240</v>
      </c>
      <c r="G98" s="103"/>
      <c r="H98" s="23"/>
      <c r="I98" s="53"/>
      <c r="J98" s="52"/>
      <c r="K98" s="52"/>
      <c r="L98" s="94"/>
      <c r="M98" s="127"/>
      <c r="N98" s="161"/>
      <c r="O98" s="126"/>
      <c r="P98" s="127"/>
      <c r="Q98" s="127"/>
      <c r="R98" s="126"/>
      <c r="S98" s="126"/>
      <c r="T98" s="127"/>
      <c r="U98" s="127"/>
      <c r="V98" s="127"/>
      <c r="W98" s="162"/>
      <c r="X98" s="162"/>
      <c r="Y98" s="162"/>
      <c r="Z98" s="162"/>
      <c r="AA98" s="162"/>
      <c r="AB98" s="162"/>
      <c r="AC98" s="162"/>
      <c r="AD98" s="162"/>
      <c r="AE98" s="162"/>
      <c r="AF98" s="162"/>
      <c r="AG98" s="251">
        <f t="shared" si="20"/>
        <v>240</v>
      </c>
      <c r="AH98" s="126">
        <f>AH99</f>
        <v>240</v>
      </c>
      <c r="AI98" s="126"/>
      <c r="AJ98" s="165"/>
      <c r="AK98" s="165"/>
      <c r="AL98" s="162"/>
      <c r="AM98" s="162"/>
    </row>
    <row r="99" spans="1:40" ht="53.25" customHeight="1">
      <c r="A99" s="130" t="s">
        <v>27</v>
      </c>
      <c r="B99" s="17" t="s">
        <v>622</v>
      </c>
      <c r="C99" s="248" t="s">
        <v>560</v>
      </c>
      <c r="D99" s="91" t="s">
        <v>560</v>
      </c>
      <c r="E99" s="15"/>
      <c r="F99" s="249">
        <v>240</v>
      </c>
      <c r="G99" s="249"/>
      <c r="H99" s="24"/>
      <c r="I99" s="14"/>
      <c r="J99" s="21"/>
      <c r="K99" s="21"/>
      <c r="L99" s="93"/>
      <c r="M99" s="48"/>
      <c r="N99" s="46"/>
      <c r="O99" s="47"/>
      <c r="P99" s="48"/>
      <c r="Q99" s="48"/>
      <c r="R99" s="47"/>
      <c r="S99" s="47"/>
      <c r="T99" s="48"/>
      <c r="U99" s="48"/>
      <c r="V99" s="48"/>
      <c r="W99" s="107"/>
      <c r="X99" s="107"/>
      <c r="Y99" s="107"/>
      <c r="Z99" s="107"/>
      <c r="AA99" s="107"/>
      <c r="AB99" s="107"/>
      <c r="AC99" s="107"/>
      <c r="AD99" s="107"/>
      <c r="AE99" s="107"/>
      <c r="AF99" s="107"/>
      <c r="AG99" s="245">
        <f t="shared" si="20"/>
        <v>240</v>
      </c>
      <c r="AH99" s="47">
        <v>240</v>
      </c>
      <c r="AI99" s="47"/>
      <c r="AJ99" s="108"/>
      <c r="AK99" s="108"/>
      <c r="AL99" s="107"/>
      <c r="AM99" s="107"/>
    </row>
    <row r="100" spans="1:40" ht="18.75">
      <c r="A100" s="130" t="s">
        <v>551</v>
      </c>
      <c r="B100" s="141" t="s">
        <v>657</v>
      </c>
      <c r="C100" s="103"/>
      <c r="D100" s="92"/>
      <c r="E100" s="23"/>
      <c r="F100" s="23"/>
      <c r="G100" s="23"/>
      <c r="H100" s="123"/>
      <c r="I100" s="124"/>
      <c r="J100" s="124"/>
      <c r="K100" s="124"/>
      <c r="L100" s="125"/>
      <c r="M100" s="126">
        <f t="shared" ref="M100:U100" si="27">M101</f>
        <v>2300</v>
      </c>
      <c r="N100" s="126">
        <f t="shared" si="27"/>
        <v>1150</v>
      </c>
      <c r="O100" s="126"/>
      <c r="P100" s="126">
        <f t="shared" si="27"/>
        <v>0</v>
      </c>
      <c r="Q100" s="126">
        <f t="shared" si="27"/>
        <v>0</v>
      </c>
      <c r="R100" s="126">
        <f>R101+R102</f>
        <v>110</v>
      </c>
      <c r="S100" s="126">
        <f t="shared" si="27"/>
        <v>0</v>
      </c>
      <c r="T100" s="126">
        <f t="shared" si="27"/>
        <v>0</v>
      </c>
      <c r="U100" s="126">
        <f t="shared" si="27"/>
        <v>0</v>
      </c>
      <c r="V100" s="127"/>
      <c r="W100" s="107"/>
      <c r="X100" s="107"/>
      <c r="Y100" s="107"/>
      <c r="Z100" s="107"/>
      <c r="AA100" s="107"/>
      <c r="AB100" s="107"/>
      <c r="AC100" s="107"/>
      <c r="AD100" s="107"/>
      <c r="AE100" s="107"/>
      <c r="AF100" s="107"/>
      <c r="AG100" s="126">
        <f>AG101</f>
        <v>1150</v>
      </c>
      <c r="AH100" s="126">
        <f>AH101</f>
        <v>1150</v>
      </c>
      <c r="AI100" s="126"/>
      <c r="AJ100" s="126"/>
      <c r="AK100" s="126"/>
      <c r="AL100" s="107"/>
      <c r="AM100" s="107"/>
    </row>
    <row r="101" spans="1:40" ht="42.75" customHeight="1">
      <c r="A101" s="130" t="s">
        <v>27</v>
      </c>
      <c r="B101" s="17" t="s">
        <v>490</v>
      </c>
      <c r="C101" s="248" t="s">
        <v>491</v>
      </c>
      <c r="D101" s="106" t="s">
        <v>492</v>
      </c>
      <c r="E101" s="15" t="s">
        <v>477</v>
      </c>
      <c r="F101" s="249">
        <v>8006210</v>
      </c>
      <c r="G101" s="249" t="s">
        <v>493</v>
      </c>
      <c r="H101" s="24">
        <v>2023</v>
      </c>
      <c r="I101" s="14" t="s">
        <v>494</v>
      </c>
      <c r="J101" s="21" t="s">
        <v>511</v>
      </c>
      <c r="K101" s="21" t="s">
        <v>513</v>
      </c>
      <c r="L101" s="93"/>
      <c r="M101" s="45">
        <v>2300</v>
      </c>
      <c r="N101" s="46">
        <v>1150</v>
      </c>
      <c r="O101" s="47"/>
      <c r="P101" s="48"/>
      <c r="Q101" s="48"/>
      <c r="R101" s="47">
        <v>110</v>
      </c>
      <c r="S101" s="47"/>
      <c r="T101" s="48"/>
      <c r="U101" s="48"/>
      <c r="V101" s="48"/>
      <c r="W101" s="107"/>
      <c r="X101" s="107"/>
      <c r="Y101" s="107"/>
      <c r="Z101" s="107"/>
      <c r="AA101" s="107"/>
      <c r="AB101" s="107"/>
      <c r="AC101" s="107"/>
      <c r="AD101" s="107"/>
      <c r="AE101" s="107"/>
      <c r="AF101" s="107"/>
      <c r="AG101" s="245">
        <v>1150</v>
      </c>
      <c r="AH101" s="47">
        <f>AG101</f>
        <v>1150</v>
      </c>
      <c r="AI101" s="47"/>
      <c r="AJ101" s="108"/>
      <c r="AK101" s="108"/>
      <c r="AL101" s="107"/>
      <c r="AM101" s="107"/>
    </row>
    <row r="102" spans="1:40" ht="41.25" customHeight="1">
      <c r="A102" s="130" t="s">
        <v>566</v>
      </c>
      <c r="B102" s="121" t="s">
        <v>567</v>
      </c>
      <c r="C102" s="122"/>
      <c r="D102" s="92"/>
      <c r="E102" s="23"/>
      <c r="F102" s="23"/>
      <c r="G102" s="23"/>
      <c r="H102" s="123"/>
      <c r="I102" s="124"/>
      <c r="J102" s="124"/>
      <c r="K102" s="124"/>
      <c r="L102" s="125"/>
      <c r="M102" s="126">
        <f>M103+M107+M111</f>
        <v>8462.1106729999992</v>
      </c>
      <c r="N102" s="126">
        <f t="shared" ref="N102:AK102" si="28">N103+N107+N111</f>
        <v>0</v>
      </c>
      <c r="O102" s="126">
        <f t="shared" si="28"/>
        <v>0</v>
      </c>
      <c r="P102" s="126">
        <f t="shared" si="28"/>
        <v>0</v>
      </c>
      <c r="Q102" s="126">
        <f t="shared" si="28"/>
        <v>0</v>
      </c>
      <c r="R102" s="126">
        <f t="shared" si="28"/>
        <v>0</v>
      </c>
      <c r="S102" s="126">
        <f t="shared" si="28"/>
        <v>0</v>
      </c>
      <c r="T102" s="126">
        <f t="shared" si="28"/>
        <v>0</v>
      </c>
      <c r="U102" s="126">
        <f t="shared" si="28"/>
        <v>0</v>
      </c>
      <c r="V102" s="126">
        <f t="shared" si="28"/>
        <v>0</v>
      </c>
      <c r="W102" s="126">
        <f t="shared" si="28"/>
        <v>0</v>
      </c>
      <c r="X102" s="126">
        <f t="shared" si="28"/>
        <v>0</v>
      </c>
      <c r="Y102" s="126">
        <f t="shared" si="28"/>
        <v>0</v>
      </c>
      <c r="Z102" s="126">
        <f t="shared" si="28"/>
        <v>0</v>
      </c>
      <c r="AA102" s="126">
        <f t="shared" si="28"/>
        <v>0</v>
      </c>
      <c r="AB102" s="126">
        <f t="shared" si="28"/>
        <v>0</v>
      </c>
      <c r="AC102" s="126">
        <f t="shared" si="28"/>
        <v>0</v>
      </c>
      <c r="AD102" s="126">
        <f t="shared" si="28"/>
        <v>0</v>
      </c>
      <c r="AE102" s="126">
        <f t="shared" si="28"/>
        <v>0</v>
      </c>
      <c r="AF102" s="126">
        <f t="shared" si="28"/>
        <v>0</v>
      </c>
      <c r="AG102" s="126">
        <f>AG103+AG107+AG111</f>
        <v>2215.0677690000002</v>
      </c>
      <c r="AH102" s="128">
        <f>AH103+AH107+AH111</f>
        <v>752.95709599999998</v>
      </c>
      <c r="AI102" s="126">
        <f>AI103+AI107+AI111</f>
        <v>1462.1106730000001</v>
      </c>
      <c r="AJ102" s="126">
        <f>AJ103+AJ107+AJ111</f>
        <v>1914.2799989999999</v>
      </c>
      <c r="AK102" s="126">
        <f t="shared" si="28"/>
        <v>783.90200000000004</v>
      </c>
      <c r="AL102" s="126">
        <f>AL103+AL107+AL111</f>
        <v>1130.3779989999998</v>
      </c>
      <c r="AM102" s="107"/>
    </row>
    <row r="103" spans="1:40" ht="37.5">
      <c r="A103" s="130" t="s">
        <v>3</v>
      </c>
      <c r="B103" s="141" t="s">
        <v>568</v>
      </c>
      <c r="C103" s="103"/>
      <c r="D103" s="92"/>
      <c r="E103" s="23"/>
      <c r="F103" s="23"/>
      <c r="G103" s="23"/>
      <c r="H103" s="123"/>
      <c r="I103" s="124"/>
      <c r="J103" s="124"/>
      <c r="K103" s="124"/>
      <c r="L103" s="125"/>
      <c r="M103" s="126">
        <f>M104</f>
        <v>17.12</v>
      </c>
      <c r="N103" s="126">
        <f t="shared" ref="N103:AI103" si="29">N104</f>
        <v>0</v>
      </c>
      <c r="O103" s="126">
        <f t="shared" si="29"/>
        <v>0</v>
      </c>
      <c r="P103" s="126">
        <f t="shared" si="29"/>
        <v>0</v>
      </c>
      <c r="Q103" s="126">
        <f t="shared" si="29"/>
        <v>0</v>
      </c>
      <c r="R103" s="126">
        <f t="shared" si="29"/>
        <v>0</v>
      </c>
      <c r="S103" s="126">
        <f t="shared" si="29"/>
        <v>0</v>
      </c>
      <c r="T103" s="126">
        <f t="shared" si="29"/>
        <v>0</v>
      </c>
      <c r="U103" s="126">
        <f t="shared" si="29"/>
        <v>0</v>
      </c>
      <c r="V103" s="126">
        <f t="shared" si="29"/>
        <v>0</v>
      </c>
      <c r="W103" s="126">
        <f t="shared" si="29"/>
        <v>0</v>
      </c>
      <c r="X103" s="126">
        <f t="shared" si="29"/>
        <v>0</v>
      </c>
      <c r="Y103" s="126">
        <f t="shared" si="29"/>
        <v>0</v>
      </c>
      <c r="Z103" s="126">
        <f t="shared" si="29"/>
        <v>0</v>
      </c>
      <c r="AA103" s="126">
        <f t="shared" si="29"/>
        <v>0</v>
      </c>
      <c r="AB103" s="126">
        <f t="shared" si="29"/>
        <v>0</v>
      </c>
      <c r="AC103" s="126">
        <f t="shared" si="29"/>
        <v>0</v>
      </c>
      <c r="AD103" s="126">
        <f t="shared" si="29"/>
        <v>0</v>
      </c>
      <c r="AE103" s="126">
        <f t="shared" si="29"/>
        <v>0</v>
      </c>
      <c r="AF103" s="126">
        <f t="shared" si="29"/>
        <v>0</v>
      </c>
      <c r="AG103" s="126">
        <f t="shared" si="29"/>
        <v>17.12</v>
      </c>
      <c r="AH103" s="126">
        <f t="shared" si="29"/>
        <v>0</v>
      </c>
      <c r="AI103" s="126">
        <f t="shared" si="29"/>
        <v>17.12</v>
      </c>
      <c r="AJ103" s="128"/>
      <c r="AK103" s="166"/>
      <c r="AL103" s="107"/>
      <c r="AM103" s="107"/>
    </row>
    <row r="104" spans="1:40" s="174" customFormat="1" ht="41.25" customHeight="1">
      <c r="A104" s="167" t="s">
        <v>551</v>
      </c>
      <c r="B104" s="168" t="s">
        <v>569</v>
      </c>
      <c r="C104" s="90"/>
      <c r="D104" s="79"/>
      <c r="E104" s="169"/>
      <c r="F104" s="104">
        <f>SUM(F105:F106)</f>
        <v>17095000</v>
      </c>
      <c r="G104" s="104">
        <f>SUM(G105:G106)</f>
        <v>0</v>
      </c>
      <c r="H104" s="170">
        <f>SUM(H105:H106)</f>
        <v>0</v>
      </c>
      <c r="I104" s="54">
        <f>SUM(I105:I106)</f>
        <v>0</v>
      </c>
      <c r="J104" s="55"/>
      <c r="K104" s="55"/>
      <c r="L104" s="95"/>
      <c r="M104" s="171">
        <f>SUM(M105:M106)</f>
        <v>17.12</v>
      </c>
      <c r="N104" s="171">
        <f t="shared" ref="N104:AI104" si="30">SUM(N105:N106)</f>
        <v>0</v>
      </c>
      <c r="O104" s="171">
        <f t="shared" si="30"/>
        <v>0</v>
      </c>
      <c r="P104" s="171">
        <f t="shared" si="30"/>
        <v>0</v>
      </c>
      <c r="Q104" s="171">
        <f t="shared" si="30"/>
        <v>0</v>
      </c>
      <c r="R104" s="171">
        <f t="shared" si="30"/>
        <v>0</v>
      </c>
      <c r="S104" s="171">
        <f t="shared" si="30"/>
        <v>0</v>
      </c>
      <c r="T104" s="171">
        <f t="shared" si="30"/>
        <v>0</v>
      </c>
      <c r="U104" s="171">
        <f t="shared" si="30"/>
        <v>0</v>
      </c>
      <c r="V104" s="171">
        <f t="shared" si="30"/>
        <v>0</v>
      </c>
      <c r="W104" s="171">
        <f t="shared" si="30"/>
        <v>0</v>
      </c>
      <c r="X104" s="171">
        <f t="shared" si="30"/>
        <v>0</v>
      </c>
      <c r="Y104" s="171">
        <f t="shared" si="30"/>
        <v>0</v>
      </c>
      <c r="Z104" s="171">
        <f t="shared" si="30"/>
        <v>0</v>
      </c>
      <c r="AA104" s="171">
        <f t="shared" si="30"/>
        <v>0</v>
      </c>
      <c r="AB104" s="171">
        <f t="shared" si="30"/>
        <v>0</v>
      </c>
      <c r="AC104" s="171">
        <f t="shared" si="30"/>
        <v>0</v>
      </c>
      <c r="AD104" s="171">
        <f t="shared" si="30"/>
        <v>0</v>
      </c>
      <c r="AE104" s="171">
        <f t="shared" si="30"/>
        <v>0</v>
      </c>
      <c r="AF104" s="171">
        <f t="shared" si="30"/>
        <v>0</v>
      </c>
      <c r="AG104" s="171">
        <f t="shared" si="30"/>
        <v>17.12</v>
      </c>
      <c r="AH104" s="171">
        <f t="shared" si="30"/>
        <v>0</v>
      </c>
      <c r="AI104" s="171">
        <f t="shared" si="30"/>
        <v>17.12</v>
      </c>
      <c r="AJ104" s="239"/>
      <c r="AK104" s="172"/>
      <c r="AL104" s="173"/>
      <c r="AM104" s="173"/>
    </row>
    <row r="105" spans="1:40" ht="36" customHeight="1">
      <c r="A105" s="56">
        <v>1</v>
      </c>
      <c r="B105" s="155" t="s">
        <v>558</v>
      </c>
      <c r="C105" s="248" t="s">
        <v>560</v>
      </c>
      <c r="D105" s="91" t="s">
        <v>560</v>
      </c>
      <c r="E105" s="15">
        <v>1150000000</v>
      </c>
      <c r="F105" s="156">
        <v>12125000</v>
      </c>
      <c r="G105" s="157">
        <f>H105</f>
        <v>0</v>
      </c>
      <c r="H105" s="156">
        <v>0</v>
      </c>
      <c r="I105" s="155"/>
      <c r="J105" s="21" t="s">
        <v>561</v>
      </c>
      <c r="K105" s="155"/>
      <c r="L105" s="93" t="s">
        <v>562</v>
      </c>
      <c r="M105" s="152">
        <f>AG105</f>
        <v>12.15</v>
      </c>
      <c r="N105" s="152"/>
      <c r="O105" s="152"/>
      <c r="P105" s="152"/>
      <c r="Q105" s="152"/>
      <c r="R105" s="152"/>
      <c r="S105" s="152"/>
      <c r="T105" s="152"/>
      <c r="U105" s="152"/>
      <c r="V105" s="152"/>
      <c r="W105" s="107"/>
      <c r="X105" s="107"/>
      <c r="Y105" s="107"/>
      <c r="Z105" s="107"/>
      <c r="AA105" s="107"/>
      <c r="AB105" s="107"/>
      <c r="AC105" s="107"/>
      <c r="AD105" s="107"/>
      <c r="AE105" s="107"/>
      <c r="AF105" s="107"/>
      <c r="AG105" s="243">
        <f>AH105+AI105</f>
        <v>12.15</v>
      </c>
      <c r="AH105" s="152"/>
      <c r="AI105" s="133">
        <v>12.15</v>
      </c>
      <c r="AJ105" s="108"/>
      <c r="AK105" s="166"/>
      <c r="AL105" s="107"/>
      <c r="AM105" s="107"/>
    </row>
    <row r="106" spans="1:40" ht="36" customHeight="1">
      <c r="A106" s="56">
        <v>2</v>
      </c>
      <c r="B106" s="155" t="s">
        <v>559</v>
      </c>
      <c r="C106" s="248" t="s">
        <v>560</v>
      </c>
      <c r="D106" s="91" t="s">
        <v>560</v>
      </c>
      <c r="E106" s="24">
        <v>850002343</v>
      </c>
      <c r="F106" s="24">
        <v>4970000</v>
      </c>
      <c r="G106" s="24">
        <f>H106</f>
        <v>0</v>
      </c>
      <c r="H106" s="137">
        <v>0</v>
      </c>
      <c r="I106" s="138"/>
      <c r="J106" s="21">
        <v>7828542</v>
      </c>
      <c r="K106" s="155"/>
      <c r="L106" s="93" t="s">
        <v>563</v>
      </c>
      <c r="M106" s="152">
        <f>AG106</f>
        <v>4.97</v>
      </c>
      <c r="N106" s="47"/>
      <c r="O106" s="47"/>
      <c r="P106" s="47"/>
      <c r="Q106" s="47"/>
      <c r="R106" s="47"/>
      <c r="S106" s="47"/>
      <c r="T106" s="47"/>
      <c r="U106" s="47"/>
      <c r="V106" s="48"/>
      <c r="W106" s="107"/>
      <c r="X106" s="107"/>
      <c r="Y106" s="107"/>
      <c r="Z106" s="107"/>
      <c r="AA106" s="107"/>
      <c r="AB106" s="107"/>
      <c r="AC106" s="107"/>
      <c r="AD106" s="107"/>
      <c r="AE106" s="107"/>
      <c r="AF106" s="107"/>
      <c r="AG106" s="243">
        <f>AH106+AI106</f>
        <v>4.97</v>
      </c>
      <c r="AH106" s="47"/>
      <c r="AI106" s="133">
        <v>4.97</v>
      </c>
      <c r="AJ106" s="133"/>
      <c r="AK106" s="166"/>
      <c r="AL106" s="107"/>
      <c r="AM106" s="107"/>
    </row>
    <row r="107" spans="1:40" s="164" customFormat="1" ht="37.5">
      <c r="A107" s="130" t="s">
        <v>4</v>
      </c>
      <c r="B107" s="159" t="s">
        <v>570</v>
      </c>
      <c r="C107" s="89"/>
      <c r="D107" s="160"/>
      <c r="E107" s="16"/>
      <c r="F107" s="103">
        <f>SUM(F108:F109)</f>
        <v>1218378004</v>
      </c>
      <c r="G107" s="103">
        <f>SUM(G108:G109)</f>
        <v>1040715000</v>
      </c>
      <c r="H107" s="23">
        <f>SUM(H108:H109)</f>
        <v>1040715000</v>
      </c>
      <c r="I107" s="53">
        <f>SUM(I108:I109)</f>
        <v>0</v>
      </c>
      <c r="J107" s="52"/>
      <c r="K107" s="141"/>
      <c r="L107" s="94"/>
      <c r="M107" s="175">
        <f>SUM(M108:M110)</f>
        <v>192.26610000000002</v>
      </c>
      <c r="N107" s="175">
        <f t="shared" ref="N107:AH107" si="31">SUM(N108:N110)</f>
        <v>0</v>
      </c>
      <c r="O107" s="175">
        <f t="shared" si="31"/>
        <v>0</v>
      </c>
      <c r="P107" s="175">
        <f t="shared" si="31"/>
        <v>0</v>
      </c>
      <c r="Q107" s="175">
        <f t="shared" si="31"/>
        <v>0</v>
      </c>
      <c r="R107" s="175">
        <f t="shared" si="31"/>
        <v>0</v>
      </c>
      <c r="S107" s="175">
        <f t="shared" si="31"/>
        <v>0</v>
      </c>
      <c r="T107" s="175">
        <f t="shared" si="31"/>
        <v>0</v>
      </c>
      <c r="U107" s="175">
        <f t="shared" si="31"/>
        <v>0</v>
      </c>
      <c r="V107" s="175">
        <f t="shared" si="31"/>
        <v>0</v>
      </c>
      <c r="W107" s="175">
        <f t="shared" si="31"/>
        <v>0</v>
      </c>
      <c r="X107" s="175">
        <f t="shared" si="31"/>
        <v>0</v>
      </c>
      <c r="Y107" s="175">
        <f t="shared" si="31"/>
        <v>0</v>
      </c>
      <c r="Z107" s="175">
        <f t="shared" si="31"/>
        <v>0</v>
      </c>
      <c r="AA107" s="175">
        <f t="shared" si="31"/>
        <v>0</v>
      </c>
      <c r="AB107" s="175">
        <f t="shared" si="31"/>
        <v>0</v>
      </c>
      <c r="AC107" s="175">
        <f t="shared" si="31"/>
        <v>0</v>
      </c>
      <c r="AD107" s="175">
        <f t="shared" si="31"/>
        <v>0</v>
      </c>
      <c r="AE107" s="175">
        <f t="shared" si="31"/>
        <v>0</v>
      </c>
      <c r="AF107" s="175">
        <f t="shared" si="31"/>
        <v>0</v>
      </c>
      <c r="AG107" s="175">
        <f t="shared" si="31"/>
        <v>192.26610000000002</v>
      </c>
      <c r="AH107" s="175">
        <f t="shared" si="31"/>
        <v>0</v>
      </c>
      <c r="AI107" s="175">
        <f>SUM(AI108:AI110)</f>
        <v>192.26610000000002</v>
      </c>
      <c r="AJ107" s="175">
        <f>SUM(AJ108:AJ110)</f>
        <v>33.517999000000003</v>
      </c>
      <c r="AK107" s="175">
        <f>SUM(AK108:AK110)</f>
        <v>0</v>
      </c>
      <c r="AL107" s="175">
        <f>SUM(AL108:AL110)</f>
        <v>33.517999000000003</v>
      </c>
      <c r="AM107" s="162"/>
    </row>
    <row r="108" spans="1:40" ht="56.25">
      <c r="A108" s="56" t="s">
        <v>571</v>
      </c>
      <c r="B108" s="155" t="s">
        <v>450</v>
      </c>
      <c r="C108" s="248" t="s">
        <v>485</v>
      </c>
      <c r="D108" s="136" t="s">
        <v>480</v>
      </c>
      <c r="E108" s="15">
        <v>5039921111</v>
      </c>
      <c r="F108" s="156">
        <f>78000000+140378004</f>
        <v>218378004</v>
      </c>
      <c r="G108" s="157">
        <f>H108</f>
        <v>187433000</v>
      </c>
      <c r="H108" s="156">
        <f>187433000</f>
        <v>187433000</v>
      </c>
      <c r="I108" s="155"/>
      <c r="J108" s="21" t="s">
        <v>509</v>
      </c>
      <c r="K108" s="155"/>
      <c r="L108" s="93" t="s">
        <v>572</v>
      </c>
      <c r="M108" s="152">
        <f t="shared" ref="M108:M115" si="32">AG108</f>
        <v>30.945004000000001</v>
      </c>
      <c r="N108" s="152"/>
      <c r="O108" s="152"/>
      <c r="P108" s="152"/>
      <c r="Q108" s="152"/>
      <c r="R108" s="152"/>
      <c r="S108" s="152"/>
      <c r="T108" s="152"/>
      <c r="U108" s="152"/>
      <c r="V108" s="152"/>
      <c r="W108" s="107"/>
      <c r="X108" s="107"/>
      <c r="Y108" s="107"/>
      <c r="Z108" s="107"/>
      <c r="AA108" s="107"/>
      <c r="AB108" s="107"/>
      <c r="AC108" s="107"/>
      <c r="AD108" s="107"/>
      <c r="AE108" s="107"/>
      <c r="AF108" s="107"/>
      <c r="AG108" s="243">
        <f t="shared" ref="AG108:AG115" si="33">AH108+AI108</f>
        <v>30.945004000000001</v>
      </c>
      <c r="AH108" s="152"/>
      <c r="AI108" s="152">
        <v>30.945004000000001</v>
      </c>
      <c r="AJ108" s="108"/>
      <c r="AK108" s="166"/>
      <c r="AL108" s="107"/>
      <c r="AM108" s="107"/>
    </row>
    <row r="109" spans="1:40" ht="59.25" customHeight="1">
      <c r="A109" s="56" t="s">
        <v>573</v>
      </c>
      <c r="B109" s="155" t="s">
        <v>574</v>
      </c>
      <c r="C109" s="249" t="s">
        <v>458</v>
      </c>
      <c r="D109" s="91"/>
      <c r="E109" s="24">
        <v>1000000000</v>
      </c>
      <c r="F109" s="24">
        <v>1000000000</v>
      </c>
      <c r="G109" s="24">
        <f>H109</f>
        <v>853282000</v>
      </c>
      <c r="H109" s="137">
        <v>853282000</v>
      </c>
      <c r="I109" s="138"/>
      <c r="J109" s="21"/>
      <c r="K109" s="155"/>
      <c r="L109" s="93"/>
      <c r="M109" s="152">
        <f t="shared" si="32"/>
        <v>146.81700000000001</v>
      </c>
      <c r="N109" s="47"/>
      <c r="O109" s="47"/>
      <c r="P109" s="47"/>
      <c r="Q109" s="47"/>
      <c r="R109" s="47"/>
      <c r="S109" s="47"/>
      <c r="T109" s="47"/>
      <c r="U109" s="47"/>
      <c r="V109" s="48"/>
      <c r="W109" s="107"/>
      <c r="X109" s="107"/>
      <c r="Y109" s="107"/>
      <c r="Z109" s="107"/>
      <c r="AA109" s="107"/>
      <c r="AB109" s="107"/>
      <c r="AC109" s="107"/>
      <c r="AD109" s="107"/>
      <c r="AE109" s="107"/>
      <c r="AF109" s="107"/>
      <c r="AG109" s="243">
        <f t="shared" si="33"/>
        <v>146.81700000000001</v>
      </c>
      <c r="AH109" s="47"/>
      <c r="AI109" s="47">
        <v>146.81700000000001</v>
      </c>
      <c r="AJ109" s="133">
        <f>AK109+AL109</f>
        <v>33.517999000000003</v>
      </c>
      <c r="AK109" s="166"/>
      <c r="AL109" s="166">
        <v>33.517999000000003</v>
      </c>
      <c r="AM109" s="107"/>
    </row>
    <row r="110" spans="1:40" ht="43.5" customHeight="1">
      <c r="A110" s="56" t="s">
        <v>474</v>
      </c>
      <c r="B110" s="17" t="s">
        <v>575</v>
      </c>
      <c r="C110" s="249" t="s">
        <v>529</v>
      </c>
      <c r="D110" s="136" t="s">
        <v>480</v>
      </c>
      <c r="E110" s="15">
        <v>49500000000</v>
      </c>
      <c r="F110" s="249">
        <v>439743096</v>
      </c>
      <c r="G110" s="249">
        <f>H110</f>
        <v>425239000</v>
      </c>
      <c r="H110" s="24">
        <v>425239000</v>
      </c>
      <c r="I110" s="14"/>
      <c r="J110" s="21">
        <v>7633474</v>
      </c>
      <c r="K110" s="155"/>
      <c r="L110" s="93" t="s">
        <v>576</v>
      </c>
      <c r="M110" s="152">
        <f t="shared" si="32"/>
        <v>14.504096000000001</v>
      </c>
      <c r="N110" s="46"/>
      <c r="O110" s="47"/>
      <c r="P110" s="48"/>
      <c r="Q110" s="48"/>
      <c r="R110" s="47"/>
      <c r="S110" s="47"/>
      <c r="T110" s="48"/>
      <c r="U110" s="48"/>
      <c r="V110" s="48"/>
      <c r="W110" s="107"/>
      <c r="X110" s="107"/>
      <c r="Y110" s="107"/>
      <c r="Z110" s="107"/>
      <c r="AA110" s="107"/>
      <c r="AB110" s="107"/>
      <c r="AC110" s="107"/>
      <c r="AD110" s="107"/>
      <c r="AE110" s="107"/>
      <c r="AF110" s="107"/>
      <c r="AG110" s="243">
        <f t="shared" si="33"/>
        <v>14.504096000000001</v>
      </c>
      <c r="AH110" s="47"/>
      <c r="AI110" s="47">
        <v>14.504096000000001</v>
      </c>
      <c r="AJ110" s="108"/>
      <c r="AK110" s="166"/>
      <c r="AL110" s="107"/>
      <c r="AM110" s="107"/>
    </row>
    <row r="111" spans="1:40" s="164" customFormat="1" ht="18.75">
      <c r="A111" s="130" t="s">
        <v>17</v>
      </c>
      <c r="B111" s="159" t="s">
        <v>577</v>
      </c>
      <c r="C111" s="89"/>
      <c r="D111" s="160"/>
      <c r="E111" s="16"/>
      <c r="F111" s="103">
        <f>SUM(F112:F115)</f>
        <v>3693866929</v>
      </c>
      <c r="G111" s="103">
        <f>SUM(G112:G115)</f>
        <v>1688185260</v>
      </c>
      <c r="H111" s="23">
        <f>SUM(H112:H115)</f>
        <v>1688185260</v>
      </c>
      <c r="I111" s="53">
        <f>SUM(I112:I115)</f>
        <v>0</v>
      </c>
      <c r="J111" s="52"/>
      <c r="K111" s="141"/>
      <c r="L111" s="94"/>
      <c r="M111" s="212">
        <f>SUM(M112:M116)</f>
        <v>8252.7245729999995</v>
      </c>
      <c r="N111" s="175">
        <f t="shared" ref="N111:AI111" si="34">SUM(N112:N115)</f>
        <v>0</v>
      </c>
      <c r="O111" s="175">
        <f t="shared" si="34"/>
        <v>0</v>
      </c>
      <c r="P111" s="175">
        <f t="shared" si="34"/>
        <v>0</v>
      </c>
      <c r="Q111" s="175">
        <f t="shared" si="34"/>
        <v>0</v>
      </c>
      <c r="R111" s="175">
        <f t="shared" si="34"/>
        <v>0</v>
      </c>
      <c r="S111" s="175">
        <f t="shared" si="34"/>
        <v>0</v>
      </c>
      <c r="T111" s="175">
        <f t="shared" si="34"/>
        <v>0</v>
      </c>
      <c r="U111" s="175">
        <f t="shared" si="34"/>
        <v>0</v>
      </c>
      <c r="V111" s="175">
        <f t="shared" si="34"/>
        <v>0</v>
      </c>
      <c r="W111" s="175">
        <f t="shared" si="34"/>
        <v>0</v>
      </c>
      <c r="X111" s="175">
        <f t="shared" si="34"/>
        <v>0</v>
      </c>
      <c r="Y111" s="175">
        <f t="shared" si="34"/>
        <v>0</v>
      </c>
      <c r="Z111" s="175">
        <f t="shared" si="34"/>
        <v>0</v>
      </c>
      <c r="AA111" s="175">
        <f t="shared" si="34"/>
        <v>0</v>
      </c>
      <c r="AB111" s="175">
        <f t="shared" si="34"/>
        <v>0</v>
      </c>
      <c r="AC111" s="175">
        <f t="shared" si="34"/>
        <v>0</v>
      </c>
      <c r="AD111" s="175">
        <f t="shared" si="34"/>
        <v>0</v>
      </c>
      <c r="AE111" s="175">
        <f t="shared" si="34"/>
        <v>0</v>
      </c>
      <c r="AF111" s="175">
        <f t="shared" si="34"/>
        <v>0</v>
      </c>
      <c r="AG111" s="212">
        <f>SUM(AG112:AG116)</f>
        <v>2005.6816690000001</v>
      </c>
      <c r="AH111" s="212">
        <f>SUM(AH112:AH116)</f>
        <v>752.95709599999998</v>
      </c>
      <c r="AI111" s="212">
        <f t="shared" si="34"/>
        <v>1252.7245730000002</v>
      </c>
      <c r="AJ111" s="165">
        <f>SUM(AJ112:AJ116)</f>
        <v>1880.7619999999999</v>
      </c>
      <c r="AK111" s="176">
        <f>AK116</f>
        <v>783.90200000000004</v>
      </c>
      <c r="AL111" s="162">
        <f>AL112</f>
        <v>1096.8599999999999</v>
      </c>
      <c r="AM111" s="162"/>
    </row>
    <row r="112" spans="1:40" ht="38.25" customHeight="1">
      <c r="A112" s="56">
        <v>1</v>
      </c>
      <c r="B112" s="155" t="s">
        <v>575</v>
      </c>
      <c r="C112" s="249" t="s">
        <v>529</v>
      </c>
      <c r="D112" s="136" t="s">
        <v>480</v>
      </c>
      <c r="E112" s="15">
        <v>49500000000</v>
      </c>
      <c r="F112" s="156">
        <f>1849820000</f>
        <v>1849820000</v>
      </c>
      <c r="G112" s="157">
        <f>H112</f>
        <v>0</v>
      </c>
      <c r="H112" s="156">
        <v>0</v>
      </c>
      <c r="I112" s="155"/>
      <c r="J112" s="21">
        <v>7633474</v>
      </c>
      <c r="K112" s="155"/>
      <c r="L112" s="93" t="s">
        <v>576</v>
      </c>
      <c r="M112" s="210">
        <f>AG112</f>
        <v>1096.8629040000001</v>
      </c>
      <c r="N112" s="152"/>
      <c r="O112" s="152"/>
      <c r="P112" s="152"/>
      <c r="Q112" s="152"/>
      <c r="R112" s="152"/>
      <c r="S112" s="152"/>
      <c r="T112" s="152"/>
      <c r="U112" s="152"/>
      <c r="V112" s="152"/>
      <c r="W112" s="107"/>
      <c r="X112" s="107"/>
      <c r="Y112" s="107"/>
      <c r="Z112" s="107"/>
      <c r="AA112" s="107"/>
      <c r="AB112" s="107"/>
      <c r="AC112" s="107"/>
      <c r="AD112" s="107"/>
      <c r="AE112" s="107"/>
      <c r="AF112" s="107"/>
      <c r="AG112" s="243">
        <f>AH112+AI112</f>
        <v>1096.8629040000001</v>
      </c>
      <c r="AH112" s="210"/>
      <c r="AI112" s="210">
        <f>1849.82-752.957096</f>
        <v>1096.8629040000001</v>
      </c>
      <c r="AJ112" s="108">
        <f>AL112</f>
        <v>1096.8599999999999</v>
      </c>
      <c r="AK112" s="166"/>
      <c r="AL112" s="107">
        <v>1096.8599999999999</v>
      </c>
      <c r="AM112" s="107"/>
      <c r="AN112" s="179"/>
    </row>
    <row r="113" spans="1:39" ht="38.25" customHeight="1">
      <c r="A113" s="56">
        <v>2</v>
      </c>
      <c r="B113" s="155" t="s">
        <v>578</v>
      </c>
      <c r="C113" s="249" t="s">
        <v>586</v>
      </c>
      <c r="D113" s="136" t="s">
        <v>480</v>
      </c>
      <c r="E113" s="24">
        <f>150000000+350000000</f>
        <v>500000000</v>
      </c>
      <c r="F113" s="24">
        <f>150000000+350000000</f>
        <v>500000000</v>
      </c>
      <c r="G113" s="24">
        <f>H113</f>
        <v>495265260</v>
      </c>
      <c r="H113" s="137">
        <v>495265260</v>
      </c>
      <c r="I113" s="138"/>
      <c r="J113" s="21" t="s">
        <v>579</v>
      </c>
      <c r="K113" s="155"/>
      <c r="L113" s="93" t="s">
        <v>580</v>
      </c>
      <c r="M113" s="152">
        <f t="shared" si="32"/>
        <v>4.7347400000000004</v>
      </c>
      <c r="N113" s="47"/>
      <c r="O113" s="47"/>
      <c r="P113" s="47"/>
      <c r="Q113" s="47"/>
      <c r="R113" s="47"/>
      <c r="S113" s="47"/>
      <c r="T113" s="47"/>
      <c r="U113" s="47"/>
      <c r="V113" s="48"/>
      <c r="W113" s="107"/>
      <c r="X113" s="107"/>
      <c r="Y113" s="107"/>
      <c r="Z113" s="107"/>
      <c r="AA113" s="107"/>
      <c r="AB113" s="107"/>
      <c r="AC113" s="107"/>
      <c r="AD113" s="107"/>
      <c r="AE113" s="107"/>
      <c r="AF113" s="107"/>
      <c r="AG113" s="243">
        <f t="shared" si="33"/>
        <v>4.7347400000000004</v>
      </c>
      <c r="AH113" s="133"/>
      <c r="AI113" s="133">
        <v>4.7347400000000004</v>
      </c>
      <c r="AJ113" s="133"/>
      <c r="AK113" s="166"/>
      <c r="AL113" s="107"/>
      <c r="AM113" s="107"/>
    </row>
    <row r="114" spans="1:39" ht="38.25" customHeight="1">
      <c r="A114" s="56">
        <v>3</v>
      </c>
      <c r="B114" s="155" t="s">
        <v>581</v>
      </c>
      <c r="C114" s="249" t="s">
        <v>587</v>
      </c>
      <c r="D114" s="177" t="s">
        <v>587</v>
      </c>
      <c r="E114" s="15">
        <f>900000000+300000000</f>
        <v>1200000000</v>
      </c>
      <c r="F114" s="156">
        <f>900000000+300000000</f>
        <v>1200000000</v>
      </c>
      <c r="G114" s="157">
        <f>H114</f>
        <v>1192920000</v>
      </c>
      <c r="H114" s="156">
        <v>1192920000</v>
      </c>
      <c r="I114" s="155"/>
      <c r="J114" s="21">
        <v>7971426</v>
      </c>
      <c r="K114" s="155"/>
      <c r="L114" s="93" t="s">
        <v>582</v>
      </c>
      <c r="M114" s="152">
        <f t="shared" si="32"/>
        <v>7.08</v>
      </c>
      <c r="N114" s="152"/>
      <c r="O114" s="152"/>
      <c r="P114" s="152"/>
      <c r="Q114" s="152"/>
      <c r="R114" s="152"/>
      <c r="S114" s="152"/>
      <c r="T114" s="152"/>
      <c r="U114" s="152"/>
      <c r="V114" s="152"/>
      <c r="W114" s="107"/>
      <c r="X114" s="107"/>
      <c r="Y114" s="107"/>
      <c r="Z114" s="107"/>
      <c r="AA114" s="107"/>
      <c r="AB114" s="107"/>
      <c r="AC114" s="107"/>
      <c r="AD114" s="107"/>
      <c r="AE114" s="107"/>
      <c r="AF114" s="107"/>
      <c r="AG114" s="243">
        <f t="shared" si="33"/>
        <v>7.08</v>
      </c>
      <c r="AH114" s="210"/>
      <c r="AI114" s="210">
        <v>7.08</v>
      </c>
      <c r="AJ114" s="108"/>
      <c r="AK114" s="166"/>
      <c r="AL114" s="107"/>
      <c r="AM114" s="107"/>
    </row>
    <row r="115" spans="1:39" ht="38.25" customHeight="1">
      <c r="A115" s="56">
        <v>4</v>
      </c>
      <c r="B115" s="155" t="s">
        <v>583</v>
      </c>
      <c r="C115" s="249" t="s">
        <v>588</v>
      </c>
      <c r="D115" s="136" t="s">
        <v>480</v>
      </c>
      <c r="E115" s="24">
        <v>144046929</v>
      </c>
      <c r="F115" s="24">
        <v>144046929</v>
      </c>
      <c r="G115" s="24">
        <f>H115</f>
        <v>0</v>
      </c>
      <c r="H115" s="137">
        <v>0</v>
      </c>
      <c r="I115" s="138"/>
      <c r="J115" s="21" t="s">
        <v>584</v>
      </c>
      <c r="K115" s="155"/>
      <c r="L115" s="93" t="s">
        <v>585</v>
      </c>
      <c r="M115" s="152">
        <f t="shared" si="32"/>
        <v>144.04692900000001</v>
      </c>
      <c r="N115" s="47"/>
      <c r="O115" s="47"/>
      <c r="P115" s="47"/>
      <c r="Q115" s="47"/>
      <c r="R115" s="47"/>
      <c r="S115" s="47"/>
      <c r="T115" s="47"/>
      <c r="U115" s="47"/>
      <c r="V115" s="48"/>
      <c r="W115" s="107"/>
      <c r="X115" s="107"/>
      <c r="Y115" s="107"/>
      <c r="Z115" s="107"/>
      <c r="AA115" s="107"/>
      <c r="AB115" s="107"/>
      <c r="AC115" s="107"/>
      <c r="AD115" s="107"/>
      <c r="AE115" s="107"/>
      <c r="AF115" s="107"/>
      <c r="AG115" s="243">
        <f t="shared" si="33"/>
        <v>144.04692900000001</v>
      </c>
      <c r="AH115" s="133"/>
      <c r="AI115" s="133">
        <v>144.04692900000001</v>
      </c>
      <c r="AJ115" s="133"/>
      <c r="AK115" s="166"/>
      <c r="AL115" s="107"/>
      <c r="AM115" s="107"/>
    </row>
    <row r="116" spans="1:39" ht="56.25">
      <c r="A116" s="56" t="s">
        <v>653</v>
      </c>
      <c r="B116" s="155" t="s">
        <v>450</v>
      </c>
      <c r="C116" s="211" t="str">
        <f>C112</f>
        <v>Ban QLDA đầu tư xây dựng huyện</v>
      </c>
      <c r="D116" s="136" t="s">
        <v>480</v>
      </c>
      <c r="E116" s="15">
        <v>5039921111</v>
      </c>
      <c r="F116" s="156">
        <f>78000000+140378004</f>
        <v>218378004</v>
      </c>
      <c r="G116" s="157">
        <f>H116</f>
        <v>187433000</v>
      </c>
      <c r="H116" s="156">
        <f>187433000</f>
        <v>187433000</v>
      </c>
      <c r="I116" s="155"/>
      <c r="J116" s="21" t="s">
        <v>509</v>
      </c>
      <c r="K116" s="155"/>
      <c r="L116" s="93" t="s">
        <v>572</v>
      </c>
      <c r="M116" s="213">
        <v>7000</v>
      </c>
      <c r="N116" s="152"/>
      <c r="O116" s="152"/>
      <c r="P116" s="152"/>
      <c r="Q116" s="152"/>
      <c r="R116" s="152"/>
      <c r="S116" s="152"/>
      <c r="T116" s="152"/>
      <c r="U116" s="152"/>
      <c r="V116" s="152"/>
      <c r="W116" s="107"/>
      <c r="X116" s="107"/>
      <c r="Y116" s="107"/>
      <c r="Z116" s="107"/>
      <c r="AA116" s="107"/>
      <c r="AB116" s="107"/>
      <c r="AC116" s="107"/>
      <c r="AD116" s="107"/>
      <c r="AE116" s="107"/>
      <c r="AF116" s="107"/>
      <c r="AG116" s="243">
        <f t="shared" ref="AG116" si="35">AH116+AI116</f>
        <v>752.95709599999998</v>
      </c>
      <c r="AH116" s="210">
        <v>752.95709599999998</v>
      </c>
      <c r="AI116" s="210"/>
      <c r="AJ116" s="108">
        <f>AK116</f>
        <v>783.90200000000004</v>
      </c>
      <c r="AK116" s="166">
        <v>783.90200000000004</v>
      </c>
      <c r="AL116" s="107"/>
      <c r="AM116" s="107"/>
    </row>
  </sheetData>
  <mergeCells count="58">
    <mergeCell ref="I5:I8"/>
    <mergeCell ref="L5:O5"/>
    <mergeCell ref="M6:O6"/>
    <mergeCell ref="J5:J8"/>
    <mergeCell ref="AE7:AE8"/>
    <mergeCell ref="AD5:AF5"/>
    <mergeCell ref="AF7:AF8"/>
    <mergeCell ref="S7:S8"/>
    <mergeCell ref="W6:Y6"/>
    <mergeCell ref="Z6:Z8"/>
    <mergeCell ref="T7:U7"/>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C50:C56"/>
    <mergeCell ref="C30:C31"/>
    <mergeCell ref="AG5:AI5"/>
    <mergeCell ref="AH6:AI6"/>
    <mergeCell ref="AH7:AH8"/>
    <mergeCell ref="AI7:AI8"/>
    <mergeCell ref="K5:K8"/>
    <mergeCell ref="M7:M8"/>
    <mergeCell ref="L6:L8"/>
    <mergeCell ref="N7:N8"/>
    <mergeCell ref="O7:O8"/>
    <mergeCell ref="AA6:AC6"/>
    <mergeCell ref="W7:W8"/>
    <mergeCell ref="X7:Y7"/>
    <mergeCell ref="C16:C18"/>
    <mergeCell ref="C23:C24"/>
  </mergeCells>
  <pageMargins left="0.33740157500000001" right="0.29370078740157501" top="0.53740157499999996" bottom="0.59055118110236204" header="0.31496062992126" footer="0.31496062992126"/>
  <pageSetup paperSize="9" scale="63" fitToHeight="0" orientation="landscape" useFirstPageNumber="1" r:id="rId1"/>
  <headerFooter>
    <oddFooter>&amp;R&amp;P/&amp;N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Zeros="0" zoomScale="85" zoomScaleNormal="85" workbookViewId="0">
      <selection activeCell="AD7" sqref="AD7:AD9"/>
    </sheetView>
  </sheetViews>
  <sheetFormatPr defaultColWidth="9.33203125" defaultRowHeight="12.75" outlineLevelCol="1"/>
  <cols>
    <col min="1" max="1" width="7.6640625" style="97" customWidth="1"/>
    <col min="2" max="2" width="66.6640625" style="97" customWidth="1"/>
    <col min="3" max="3" width="19.6640625" style="97" customWidth="1"/>
    <col min="4" max="4" width="10.33203125" style="97" customWidth="1"/>
    <col min="5" max="5" width="10.33203125" style="97" hidden="1" customWidth="1"/>
    <col min="6" max="6" width="14" style="97" customWidth="1"/>
    <col min="7" max="7" width="11.33203125" style="97" customWidth="1"/>
    <col min="8" max="8" width="12.6640625" style="97" customWidth="1"/>
    <col min="9" max="9" width="14.83203125" style="97" customWidth="1"/>
    <col min="10" max="10" width="13" style="97" customWidth="1"/>
    <col min="11" max="14" width="9.6640625" style="97" hidden="1" customWidth="1"/>
    <col min="15" max="18" width="12" style="97" hidden="1" customWidth="1"/>
    <col min="19" max="20" width="9.6640625" style="97" hidden="1" customWidth="1"/>
    <col min="21" max="21" width="10.33203125" style="97" hidden="1" customWidth="1"/>
    <col min="22" max="22" width="9.6640625" style="97" hidden="1" customWidth="1"/>
    <col min="23" max="25" width="12.33203125" style="97" customWidth="1"/>
    <col min="26" max="26" width="10.83203125" style="97" customWidth="1"/>
    <col min="27" max="27" width="9.6640625" style="97" customWidth="1" outlineLevel="1"/>
    <col min="28" max="29" width="12" style="100" customWidth="1"/>
    <col min="30" max="30" width="12.5" style="97" customWidth="1"/>
    <col min="31" max="32" width="9.6640625" style="97" customWidth="1"/>
    <col min="33" max="33" width="13.6640625" style="97" customWidth="1" collapsed="1"/>
    <col min="34" max="34" width="15.6640625" style="97" customWidth="1"/>
    <col min="35" max="16384" width="9.33203125" style="97"/>
  </cols>
  <sheetData>
    <row r="1" spans="1:34" ht="24" customHeight="1">
      <c r="A1" s="279" t="s">
        <v>553</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4" ht="30.75" customHeight="1">
      <c r="A2" s="280" t="s">
        <v>555</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3" spans="1:34" ht="18.75">
      <c r="A3" s="278" t="str">
        <f>'B1 Kèm BC'!A3:K3</f>
        <v>(Kèm theo Báo cáo số           /BC-TCKH, ngày  10 tháng 01  năm 2024 của Phòng Tài chính - Kế hoạch huyện Tu Mơ Rông)</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row>
    <row r="4" spans="1:34" s="26" customFormat="1" ht="25.5" customHeight="1">
      <c r="A4" s="28"/>
      <c r="B4" s="28"/>
      <c r="C4" s="29"/>
      <c r="D4" s="29"/>
      <c r="E4" s="29"/>
      <c r="F4" s="29"/>
      <c r="G4" s="29"/>
      <c r="H4" s="29"/>
      <c r="I4" s="30"/>
      <c r="J4" s="31"/>
      <c r="K4" s="31"/>
      <c r="L4" s="31"/>
      <c r="M4" s="31"/>
      <c r="N4" s="31"/>
      <c r="O4" s="31"/>
      <c r="P4" s="31"/>
      <c r="Q4" s="31"/>
      <c r="R4" s="31"/>
      <c r="S4" s="31"/>
      <c r="T4" s="31"/>
      <c r="U4" s="31"/>
      <c r="V4" s="31"/>
      <c r="W4" s="31"/>
      <c r="X4" s="31"/>
      <c r="Y4" s="31"/>
      <c r="Z4" s="31"/>
      <c r="AA4" s="31"/>
      <c r="AB4" s="60"/>
      <c r="AC4" s="60"/>
      <c r="AD4" s="27"/>
      <c r="AE4" s="27" t="s">
        <v>43</v>
      </c>
      <c r="AF4" s="27"/>
      <c r="AG4" s="27"/>
    </row>
    <row r="5" spans="1:34" s="26" customFormat="1" ht="30.75" customHeight="1">
      <c r="A5" s="281" t="s">
        <v>0</v>
      </c>
      <c r="B5" s="281" t="s">
        <v>5</v>
      </c>
      <c r="C5" s="281" t="s">
        <v>20</v>
      </c>
      <c r="D5" s="281" t="s">
        <v>41</v>
      </c>
      <c r="E5" s="282" t="s">
        <v>42</v>
      </c>
      <c r="F5" s="281" t="s">
        <v>13</v>
      </c>
      <c r="G5" s="281" t="s">
        <v>44</v>
      </c>
      <c r="H5" s="281" t="s">
        <v>6</v>
      </c>
      <c r="I5" s="281"/>
      <c r="J5" s="281"/>
      <c r="K5" s="283" t="s">
        <v>45</v>
      </c>
      <c r="L5" s="284"/>
      <c r="M5" s="284"/>
      <c r="N5" s="284"/>
      <c r="O5" s="283" t="s">
        <v>46</v>
      </c>
      <c r="P5" s="283"/>
      <c r="Q5" s="283" t="s">
        <v>47</v>
      </c>
      <c r="R5" s="283"/>
      <c r="S5" s="72"/>
      <c r="T5" s="283" t="s">
        <v>48</v>
      </c>
      <c r="U5" s="283"/>
      <c r="V5" s="283"/>
      <c r="W5" s="293" t="s">
        <v>527</v>
      </c>
      <c r="X5" s="294"/>
      <c r="Y5" s="294"/>
      <c r="Z5" s="294"/>
      <c r="AA5" s="295"/>
      <c r="AB5" s="283" t="s">
        <v>660</v>
      </c>
      <c r="AC5" s="283"/>
      <c r="AD5" s="283"/>
      <c r="AE5" s="283"/>
      <c r="AF5" s="283"/>
      <c r="AG5" s="281" t="s">
        <v>1</v>
      </c>
    </row>
    <row r="6" spans="1:34" s="26" customFormat="1" ht="24" customHeight="1">
      <c r="A6" s="281"/>
      <c r="B6" s="281"/>
      <c r="C6" s="281"/>
      <c r="D6" s="281"/>
      <c r="E6" s="282"/>
      <c r="F6" s="281"/>
      <c r="G6" s="281"/>
      <c r="H6" s="281" t="s">
        <v>49</v>
      </c>
      <c r="I6" s="281" t="s">
        <v>7</v>
      </c>
      <c r="J6" s="281"/>
      <c r="K6" s="284"/>
      <c r="L6" s="284"/>
      <c r="M6" s="284"/>
      <c r="N6" s="284"/>
      <c r="O6" s="283"/>
      <c r="P6" s="283"/>
      <c r="Q6" s="283"/>
      <c r="R6" s="283"/>
      <c r="S6" s="72"/>
      <c r="T6" s="283" t="s">
        <v>9</v>
      </c>
      <c r="U6" s="285" t="s">
        <v>2</v>
      </c>
      <c r="V6" s="285"/>
      <c r="W6" s="283" t="s">
        <v>9</v>
      </c>
      <c r="X6" s="290" t="s">
        <v>2</v>
      </c>
      <c r="Y6" s="291"/>
      <c r="Z6" s="292"/>
      <c r="AA6" s="287" t="s">
        <v>518</v>
      </c>
      <c r="AB6" s="296" t="s">
        <v>9</v>
      </c>
      <c r="AC6" s="290" t="s">
        <v>2</v>
      </c>
      <c r="AD6" s="291"/>
      <c r="AE6" s="292"/>
      <c r="AF6" s="285" t="s">
        <v>596</v>
      </c>
      <c r="AG6" s="281"/>
    </row>
    <row r="7" spans="1:34" s="26" customFormat="1" ht="20.25" customHeight="1">
      <c r="A7" s="281"/>
      <c r="B7" s="281"/>
      <c r="C7" s="281"/>
      <c r="D7" s="281"/>
      <c r="E7" s="282"/>
      <c r="F7" s="281"/>
      <c r="G7" s="281"/>
      <c r="H7" s="281"/>
      <c r="I7" s="281" t="s">
        <v>8</v>
      </c>
      <c r="J7" s="281" t="s">
        <v>50</v>
      </c>
      <c r="K7" s="283" t="s">
        <v>8</v>
      </c>
      <c r="L7" s="283" t="s">
        <v>51</v>
      </c>
      <c r="M7" s="283"/>
      <c r="N7" s="283"/>
      <c r="O7" s="283" t="s">
        <v>8</v>
      </c>
      <c r="P7" s="283" t="s">
        <v>51</v>
      </c>
      <c r="Q7" s="283" t="s">
        <v>8</v>
      </c>
      <c r="R7" s="283" t="s">
        <v>51</v>
      </c>
      <c r="S7" s="283" t="s">
        <v>8</v>
      </c>
      <c r="T7" s="283"/>
      <c r="U7" s="285" t="s">
        <v>52</v>
      </c>
      <c r="V7" s="285" t="s">
        <v>53</v>
      </c>
      <c r="W7" s="283"/>
      <c r="X7" s="287" t="s">
        <v>600</v>
      </c>
      <c r="Y7" s="285" t="s">
        <v>52</v>
      </c>
      <c r="Z7" s="285" t="s">
        <v>53</v>
      </c>
      <c r="AA7" s="288"/>
      <c r="AB7" s="296"/>
      <c r="AC7" s="287" t="s">
        <v>600</v>
      </c>
      <c r="AD7" s="285" t="s">
        <v>52</v>
      </c>
      <c r="AE7" s="285" t="s">
        <v>53</v>
      </c>
      <c r="AF7" s="285"/>
      <c r="AG7" s="281"/>
    </row>
    <row r="8" spans="1:34" s="26" customFormat="1" ht="18" customHeight="1">
      <c r="A8" s="281"/>
      <c r="B8" s="281"/>
      <c r="C8" s="281"/>
      <c r="D8" s="281"/>
      <c r="E8" s="282"/>
      <c r="F8" s="281"/>
      <c r="G8" s="281"/>
      <c r="H8" s="281"/>
      <c r="I8" s="281"/>
      <c r="J8" s="281"/>
      <c r="K8" s="283"/>
      <c r="L8" s="283" t="s">
        <v>9</v>
      </c>
      <c r="M8" s="285" t="s">
        <v>2</v>
      </c>
      <c r="N8" s="285"/>
      <c r="O8" s="283"/>
      <c r="P8" s="283"/>
      <c r="Q8" s="283"/>
      <c r="R8" s="283"/>
      <c r="S8" s="283"/>
      <c r="T8" s="283"/>
      <c r="U8" s="285"/>
      <c r="V8" s="285"/>
      <c r="W8" s="283"/>
      <c r="X8" s="288"/>
      <c r="Y8" s="285"/>
      <c r="Z8" s="285"/>
      <c r="AA8" s="288"/>
      <c r="AB8" s="296"/>
      <c r="AC8" s="288"/>
      <c r="AD8" s="285"/>
      <c r="AE8" s="285"/>
      <c r="AF8" s="285"/>
      <c r="AG8" s="281"/>
    </row>
    <row r="9" spans="1:34" s="26" customFormat="1" ht="26.25" customHeight="1">
      <c r="A9" s="281"/>
      <c r="B9" s="281"/>
      <c r="C9" s="281"/>
      <c r="D9" s="281"/>
      <c r="E9" s="282"/>
      <c r="F9" s="281"/>
      <c r="G9" s="281"/>
      <c r="H9" s="281"/>
      <c r="I9" s="281"/>
      <c r="J9" s="281"/>
      <c r="K9" s="286"/>
      <c r="L9" s="283"/>
      <c r="M9" s="69" t="s">
        <v>52</v>
      </c>
      <c r="N9" s="69" t="s">
        <v>53</v>
      </c>
      <c r="O9" s="286"/>
      <c r="P9" s="283"/>
      <c r="Q9" s="286"/>
      <c r="R9" s="283"/>
      <c r="S9" s="286"/>
      <c r="T9" s="283"/>
      <c r="U9" s="285"/>
      <c r="V9" s="285"/>
      <c r="W9" s="283"/>
      <c r="X9" s="289"/>
      <c r="Y9" s="285"/>
      <c r="Z9" s="285"/>
      <c r="AA9" s="289"/>
      <c r="AB9" s="296"/>
      <c r="AC9" s="289"/>
      <c r="AD9" s="285"/>
      <c r="AE9" s="285"/>
      <c r="AF9" s="285"/>
      <c r="AG9" s="281"/>
    </row>
    <row r="10" spans="1:34" s="26" customFormat="1" ht="24" customHeight="1">
      <c r="A10" s="68">
        <v>1</v>
      </c>
      <c r="B10" s="68">
        <v>2</v>
      </c>
      <c r="C10" s="68">
        <v>3</v>
      </c>
      <c r="D10" s="68">
        <v>4</v>
      </c>
      <c r="E10" s="68">
        <v>5</v>
      </c>
      <c r="F10" s="68">
        <v>6</v>
      </c>
      <c r="G10" s="68">
        <v>7</v>
      </c>
      <c r="H10" s="68">
        <v>8</v>
      </c>
      <c r="I10" s="68">
        <v>9</v>
      </c>
      <c r="J10" s="68">
        <v>10</v>
      </c>
      <c r="K10" s="71"/>
      <c r="L10" s="70"/>
      <c r="M10" s="70"/>
      <c r="N10" s="70"/>
      <c r="O10" s="71"/>
      <c r="P10" s="70"/>
      <c r="Q10" s="71"/>
      <c r="R10" s="70"/>
      <c r="S10" s="71"/>
      <c r="T10" s="70"/>
      <c r="U10" s="70"/>
      <c r="V10" s="70"/>
      <c r="W10" s="70">
        <v>11</v>
      </c>
      <c r="X10" s="70"/>
      <c r="Y10" s="70">
        <v>12</v>
      </c>
      <c r="Z10" s="70">
        <v>13</v>
      </c>
      <c r="AA10" s="70">
        <v>11</v>
      </c>
      <c r="AB10" s="73" t="s">
        <v>597</v>
      </c>
      <c r="AC10" s="73"/>
      <c r="AD10" s="70">
        <v>13</v>
      </c>
      <c r="AE10" s="70">
        <v>14</v>
      </c>
      <c r="AF10" s="70">
        <v>15</v>
      </c>
      <c r="AG10" s="68">
        <v>16</v>
      </c>
    </row>
    <row r="11" spans="1:34" s="26" customFormat="1" ht="23.25" customHeight="1">
      <c r="A11" s="32"/>
      <c r="B11" s="32" t="s">
        <v>550</v>
      </c>
      <c r="C11" s="32"/>
      <c r="D11" s="32"/>
      <c r="E11" s="32"/>
      <c r="F11" s="32"/>
      <c r="G11" s="32"/>
      <c r="H11" s="32"/>
      <c r="I11" s="74">
        <f>I12+I15</f>
        <v>33846</v>
      </c>
      <c r="J11" s="74">
        <f>J12+J15</f>
        <v>33846</v>
      </c>
      <c r="K11" s="74" t="e">
        <f t="shared" ref="K11:AF11" si="0">K12+K15</f>
        <v>#VALUE!</v>
      </c>
      <c r="L11" s="74" t="e">
        <f t="shared" si="0"/>
        <v>#VALUE!</v>
      </c>
      <c r="M11" s="74" t="e">
        <f t="shared" si="0"/>
        <v>#VALUE!</v>
      </c>
      <c r="N11" s="74" t="e">
        <f t="shared" si="0"/>
        <v>#VALUE!</v>
      </c>
      <c r="O11" s="74" t="e">
        <f t="shared" si="0"/>
        <v>#VALUE!</v>
      </c>
      <c r="P11" s="74" t="e">
        <f t="shared" si="0"/>
        <v>#VALUE!</v>
      </c>
      <c r="Q11" s="74">
        <f t="shared" si="0"/>
        <v>33846</v>
      </c>
      <c r="R11" s="74">
        <f t="shared" si="0"/>
        <v>33846</v>
      </c>
      <c r="S11" s="74">
        <f t="shared" si="0"/>
        <v>15810</v>
      </c>
      <c r="T11" s="74">
        <f t="shared" si="0"/>
        <v>15810</v>
      </c>
      <c r="U11" s="74">
        <f t="shared" si="0"/>
        <v>33846</v>
      </c>
      <c r="V11" s="74">
        <f t="shared" si="0"/>
        <v>33846</v>
      </c>
      <c r="W11" s="74">
        <f>W12+W15</f>
        <v>23270</v>
      </c>
      <c r="X11" s="74"/>
      <c r="Y11" s="74">
        <f t="shared" si="0"/>
        <v>0</v>
      </c>
      <c r="Z11" s="74">
        <f t="shared" si="0"/>
        <v>0</v>
      </c>
      <c r="AA11" s="74">
        <f t="shared" si="0"/>
        <v>15810</v>
      </c>
      <c r="AB11" s="87">
        <f>AB12+AB15</f>
        <v>16638.344000000001</v>
      </c>
      <c r="AC11" s="74"/>
      <c r="AD11" s="74">
        <f t="shared" si="0"/>
        <v>0</v>
      </c>
      <c r="AE11" s="74">
        <f t="shared" si="0"/>
        <v>0</v>
      </c>
      <c r="AF11" s="74">
        <f t="shared" si="0"/>
        <v>11449.002</v>
      </c>
      <c r="AG11" s="32"/>
      <c r="AH11" s="98"/>
    </row>
    <row r="12" spans="1:34" s="26" customFormat="1" ht="23.25" customHeight="1">
      <c r="A12" s="75" t="s">
        <v>3</v>
      </c>
      <c r="B12" s="75" t="s">
        <v>18</v>
      </c>
      <c r="C12" s="75"/>
      <c r="D12" s="75"/>
      <c r="E12" s="75"/>
      <c r="F12" s="75"/>
      <c r="G12" s="75"/>
      <c r="H12" s="75"/>
      <c r="I12" s="76">
        <f>I13</f>
        <v>18036</v>
      </c>
      <c r="J12" s="76">
        <f t="shared" ref="J12:AE12" si="1">J13</f>
        <v>18036</v>
      </c>
      <c r="K12" s="76" t="str">
        <f t="shared" si="1"/>
        <v>02 năm</v>
      </c>
      <c r="L12" s="76" t="str">
        <f t="shared" si="1"/>
        <v xml:space="preserve">KBNN tỉnh Kon Tum </v>
      </c>
      <c r="M12" s="76" t="str">
        <f t="shared" si="1"/>
        <v xml:space="preserve">7955358
</v>
      </c>
      <c r="N12" s="76" t="str">
        <f t="shared" si="1"/>
        <v xml:space="preserve">160, 161 </v>
      </c>
      <c r="O12" s="76" t="str">
        <f t="shared" si="1"/>
        <v>2022-</v>
      </c>
      <c r="P12" s="76" t="str">
        <f t="shared" si="1"/>
        <v>62/NQ-HĐND, 09/12/2021
51/NQ-HĐND, 29/8/2022
694/QĐ-UBND, 14/11/2022</v>
      </c>
      <c r="Q12" s="76">
        <f t="shared" si="1"/>
        <v>18036</v>
      </c>
      <c r="R12" s="76">
        <f t="shared" si="1"/>
        <v>18036</v>
      </c>
      <c r="S12" s="76">
        <f t="shared" si="1"/>
        <v>0</v>
      </c>
      <c r="T12" s="76">
        <f t="shared" si="1"/>
        <v>0</v>
      </c>
      <c r="U12" s="76">
        <f t="shared" si="1"/>
        <v>18036</v>
      </c>
      <c r="V12" s="76">
        <f t="shared" si="1"/>
        <v>18036</v>
      </c>
      <c r="W12" s="76">
        <f t="shared" si="1"/>
        <v>7460</v>
      </c>
      <c r="X12" s="76"/>
      <c r="Y12" s="76">
        <f t="shared" si="1"/>
        <v>0</v>
      </c>
      <c r="Z12" s="76">
        <f t="shared" si="1"/>
        <v>0</v>
      </c>
      <c r="AA12" s="76">
        <f t="shared" si="1"/>
        <v>0</v>
      </c>
      <c r="AB12" s="77">
        <f t="shared" si="1"/>
        <v>5189.3419999999996</v>
      </c>
      <c r="AC12" s="77"/>
      <c r="AD12" s="76">
        <f t="shared" si="1"/>
        <v>0</v>
      </c>
      <c r="AE12" s="76">
        <f t="shared" si="1"/>
        <v>0</v>
      </c>
      <c r="AF12" s="76"/>
      <c r="AG12" s="43"/>
    </row>
    <row r="13" spans="1:34" s="26" customFormat="1" ht="18" customHeight="1">
      <c r="A13" s="78">
        <v>1</v>
      </c>
      <c r="B13" s="78" t="s">
        <v>520</v>
      </c>
      <c r="C13" s="78"/>
      <c r="D13" s="79"/>
      <c r="E13" s="79"/>
      <c r="F13" s="79"/>
      <c r="G13" s="79"/>
      <c r="H13" s="79"/>
      <c r="I13" s="80">
        <f>I14</f>
        <v>18036</v>
      </c>
      <c r="J13" s="80">
        <f t="shared" ref="J13:Q13" si="2">J14</f>
        <v>18036</v>
      </c>
      <c r="K13" s="80" t="str">
        <f t="shared" si="2"/>
        <v>02 năm</v>
      </c>
      <c r="L13" s="80" t="str">
        <f t="shared" si="2"/>
        <v xml:space="preserve">KBNN tỉnh Kon Tum </v>
      </c>
      <c r="M13" s="80" t="str">
        <f t="shared" si="2"/>
        <v xml:space="preserve">7955358
</v>
      </c>
      <c r="N13" s="80" t="str">
        <f t="shared" si="2"/>
        <v xml:space="preserve">160, 161 </v>
      </c>
      <c r="O13" s="80" t="str">
        <f t="shared" si="2"/>
        <v>2022-</v>
      </c>
      <c r="P13" s="80" t="str">
        <f t="shared" si="2"/>
        <v>62/NQ-HĐND, 09/12/2021
51/NQ-HĐND, 29/8/2022
694/QĐ-UBND, 14/11/2022</v>
      </c>
      <c r="Q13" s="80">
        <f t="shared" si="2"/>
        <v>18036</v>
      </c>
      <c r="R13" s="80">
        <f t="shared" ref="R13:AE13" si="3">R14</f>
        <v>18036</v>
      </c>
      <c r="S13" s="80">
        <f t="shared" si="3"/>
        <v>0</v>
      </c>
      <c r="T13" s="80">
        <f t="shared" si="3"/>
        <v>0</v>
      </c>
      <c r="U13" s="80">
        <f t="shared" si="3"/>
        <v>18036</v>
      </c>
      <c r="V13" s="80">
        <f t="shared" si="3"/>
        <v>18036</v>
      </c>
      <c r="W13" s="80">
        <f t="shared" si="3"/>
        <v>7460</v>
      </c>
      <c r="X13" s="80"/>
      <c r="Y13" s="80">
        <f t="shared" si="3"/>
        <v>0</v>
      </c>
      <c r="Z13" s="80">
        <f t="shared" si="3"/>
        <v>0</v>
      </c>
      <c r="AA13" s="80">
        <f t="shared" si="3"/>
        <v>0</v>
      </c>
      <c r="AB13" s="81">
        <f>AB14</f>
        <v>5189.3419999999996</v>
      </c>
      <c r="AC13" s="81"/>
      <c r="AD13" s="80">
        <f t="shared" si="3"/>
        <v>0</v>
      </c>
      <c r="AE13" s="80">
        <f t="shared" si="3"/>
        <v>0</v>
      </c>
      <c r="AF13" s="80"/>
      <c r="AG13" s="43"/>
    </row>
    <row r="14" spans="1:34" s="26" customFormat="1" ht="43.5" customHeight="1">
      <c r="A14" s="68" t="s">
        <v>27</v>
      </c>
      <c r="B14" s="82" t="s">
        <v>521</v>
      </c>
      <c r="C14" s="68" t="s">
        <v>529</v>
      </c>
      <c r="D14" s="68"/>
      <c r="E14" s="68" t="s">
        <v>21</v>
      </c>
      <c r="F14" s="68" t="s">
        <v>552</v>
      </c>
      <c r="G14" s="68" t="s">
        <v>528</v>
      </c>
      <c r="H14" s="68"/>
      <c r="I14" s="83">
        <v>18036</v>
      </c>
      <c r="J14" s="83">
        <v>18036</v>
      </c>
      <c r="K14" s="83" t="s">
        <v>522</v>
      </c>
      <c r="L14" s="83" t="s">
        <v>466</v>
      </c>
      <c r="M14" s="83" t="s">
        <v>523</v>
      </c>
      <c r="N14" s="83" t="s">
        <v>524</v>
      </c>
      <c r="O14" s="83" t="s">
        <v>525</v>
      </c>
      <c r="P14" s="83" t="s">
        <v>526</v>
      </c>
      <c r="Q14" s="83">
        <v>18036</v>
      </c>
      <c r="R14" s="83">
        <v>18036</v>
      </c>
      <c r="S14" s="83"/>
      <c r="T14" s="83"/>
      <c r="U14" s="83">
        <v>18036</v>
      </c>
      <c r="V14" s="83">
        <v>18036</v>
      </c>
      <c r="W14" s="83">
        <f>SUM(X14:AA14)</f>
        <v>7460</v>
      </c>
      <c r="X14" s="83">
        <v>7460</v>
      </c>
      <c r="Y14" s="83"/>
      <c r="Z14" s="83"/>
      <c r="AA14" s="83"/>
      <c r="AB14" s="85">
        <f>SUM(AC14:AF14)</f>
        <v>5189.3419999999996</v>
      </c>
      <c r="AC14" s="84">
        <v>5189.3419999999996</v>
      </c>
      <c r="AD14" s="83"/>
      <c r="AE14" s="83"/>
      <c r="AF14" s="83"/>
      <c r="AG14" s="68"/>
    </row>
    <row r="15" spans="1:34" s="26" customFormat="1" ht="18" customHeight="1">
      <c r="A15" s="78">
        <v>2</v>
      </c>
      <c r="B15" s="78" t="s">
        <v>592</v>
      </c>
      <c r="C15" s="78"/>
      <c r="D15" s="79"/>
      <c r="E15" s="79"/>
      <c r="F15" s="79"/>
      <c r="G15" s="79"/>
      <c r="H15" s="79"/>
      <c r="I15" s="80">
        <v>15810</v>
      </c>
      <c r="J15" s="80">
        <v>15810</v>
      </c>
      <c r="K15" s="80">
        <v>15810</v>
      </c>
      <c r="L15" s="80">
        <v>15810</v>
      </c>
      <c r="M15" s="80">
        <v>15810</v>
      </c>
      <c r="N15" s="80">
        <v>15810</v>
      </c>
      <c r="O15" s="80">
        <v>15810</v>
      </c>
      <c r="P15" s="80">
        <v>15810</v>
      </c>
      <c r="Q15" s="80">
        <v>15810</v>
      </c>
      <c r="R15" s="80">
        <v>15810</v>
      </c>
      <c r="S15" s="80">
        <v>15810</v>
      </c>
      <c r="T15" s="80">
        <v>15810</v>
      </c>
      <c r="U15" s="80">
        <v>15810</v>
      </c>
      <c r="V15" s="80">
        <v>15810</v>
      </c>
      <c r="W15" s="80">
        <v>15810</v>
      </c>
      <c r="X15" s="80"/>
      <c r="Y15" s="80"/>
      <c r="Z15" s="80"/>
      <c r="AA15" s="80">
        <f>AA16</f>
        <v>15810</v>
      </c>
      <c r="AB15" s="86">
        <f>AB16</f>
        <v>11449.002</v>
      </c>
      <c r="AC15" s="80"/>
      <c r="AD15" s="80">
        <f>AD16</f>
        <v>0</v>
      </c>
      <c r="AE15" s="80">
        <f>AE16</f>
        <v>0</v>
      </c>
      <c r="AF15" s="80">
        <f>AF16</f>
        <v>11449.002</v>
      </c>
      <c r="AG15" s="43"/>
    </row>
    <row r="16" spans="1:34" s="26" customFormat="1" ht="43.5" customHeight="1">
      <c r="A16" s="68" t="s">
        <v>27</v>
      </c>
      <c r="B16" s="82" t="s">
        <v>595</v>
      </c>
      <c r="C16" s="68" t="s">
        <v>529</v>
      </c>
      <c r="D16" s="68">
        <v>7612700</v>
      </c>
      <c r="E16" s="68" t="s">
        <v>560</v>
      </c>
      <c r="F16" s="68" t="s">
        <v>560</v>
      </c>
      <c r="G16" s="68" t="s">
        <v>528</v>
      </c>
      <c r="H16" s="68"/>
      <c r="I16" s="83">
        <v>15810</v>
      </c>
      <c r="J16" s="83">
        <v>15810</v>
      </c>
      <c r="K16" s="83" t="s">
        <v>593</v>
      </c>
      <c r="L16" s="83" t="s">
        <v>593</v>
      </c>
      <c r="M16" s="83">
        <v>15810</v>
      </c>
      <c r="N16" s="83" t="s">
        <v>594</v>
      </c>
      <c r="O16" s="83" t="s">
        <v>593</v>
      </c>
      <c r="P16" s="83"/>
      <c r="Q16" s="83"/>
      <c r="R16" s="83"/>
      <c r="S16" s="83"/>
      <c r="T16" s="83"/>
      <c r="U16" s="83"/>
      <c r="V16" s="83"/>
      <c r="W16" s="83">
        <f>SUM(X16:AA16)</f>
        <v>15810</v>
      </c>
      <c r="X16" s="83"/>
      <c r="Y16" s="83"/>
      <c r="Z16" s="83"/>
      <c r="AA16" s="83">
        <v>15810</v>
      </c>
      <c r="AB16" s="85">
        <f>SUM(AC16:AF16)</f>
        <v>11449.002</v>
      </c>
      <c r="AC16" s="84"/>
      <c r="AD16" s="83"/>
      <c r="AE16" s="83"/>
      <c r="AF16" s="83">
        <v>11449.002</v>
      </c>
      <c r="AG16" s="68"/>
    </row>
    <row r="17" spans="28:29" s="26" customFormat="1" ht="15">
      <c r="AB17" s="99"/>
      <c r="AC17" s="99"/>
    </row>
    <row r="18" spans="28:29" s="26" customFormat="1" ht="15">
      <c r="AB18" s="99"/>
      <c r="AC18" s="99"/>
    </row>
    <row r="19" spans="28:29" s="26" customFormat="1" ht="15">
      <c r="AB19" s="99"/>
      <c r="AC19" s="99"/>
    </row>
    <row r="20" spans="28:29" s="26" customFormat="1" ht="15">
      <c r="AB20" s="99"/>
      <c r="AC20" s="99"/>
    </row>
  </sheetData>
  <mergeCells count="47">
    <mergeCell ref="AF6:AF9"/>
    <mergeCell ref="AB5:AF5"/>
    <mergeCell ref="AB6:AB9"/>
    <mergeCell ref="AD7:AD9"/>
    <mergeCell ref="AE7:AE9"/>
    <mergeCell ref="AC6:AE6"/>
    <mergeCell ref="AC7:AC9"/>
    <mergeCell ref="Z7:Z9"/>
    <mergeCell ref="T6:T9"/>
    <mergeCell ref="U6:V6"/>
    <mergeCell ref="W6:W9"/>
    <mergeCell ref="O5:P6"/>
    <mergeCell ref="Q7:Q9"/>
    <mergeCell ref="R7:R9"/>
    <mergeCell ref="S7:S9"/>
    <mergeCell ref="V7:V9"/>
    <mergeCell ref="O7:O9"/>
    <mergeCell ref="Y7:Y9"/>
    <mergeCell ref="X7:X9"/>
    <mergeCell ref="X6:Z6"/>
    <mergeCell ref="W5:AA5"/>
    <mergeCell ref="AA6:AA9"/>
    <mergeCell ref="P7:P9"/>
    <mergeCell ref="Q5:R6"/>
    <mergeCell ref="T5:V5"/>
    <mergeCell ref="I7:I9"/>
    <mergeCell ref="J7:J9"/>
    <mergeCell ref="K7:K9"/>
    <mergeCell ref="L7:N7"/>
    <mergeCell ref="L8:L9"/>
    <mergeCell ref="M8:N8"/>
    <mergeCell ref="A3:AG3"/>
    <mergeCell ref="A1:AG1"/>
    <mergeCell ref="A2:AG2"/>
    <mergeCell ref="A5:A9"/>
    <mergeCell ref="B5:B9"/>
    <mergeCell ref="C5:C9"/>
    <mergeCell ref="D5:D9"/>
    <mergeCell ref="E5:E9"/>
    <mergeCell ref="F5:F9"/>
    <mergeCell ref="G5:G9"/>
    <mergeCell ref="H5:J5"/>
    <mergeCell ref="K5:N6"/>
    <mergeCell ref="AG5:AG9"/>
    <mergeCell ref="U7:U9"/>
    <mergeCell ref="H6:H9"/>
    <mergeCell ref="I6:J6"/>
  </mergeCells>
  <pageMargins left="0.61" right="0.23"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97" t="s">
        <v>55</v>
      </c>
      <c r="B1" s="297" t="s">
        <v>56</v>
      </c>
      <c r="C1" s="297" t="s">
        <v>57</v>
      </c>
      <c r="D1" s="297" t="s">
        <v>58</v>
      </c>
      <c r="E1" s="297"/>
    </row>
    <row r="2" spans="1:5">
      <c r="A2" s="297"/>
      <c r="B2" s="297"/>
      <c r="C2" s="297"/>
      <c r="D2" s="1" t="s">
        <v>60</v>
      </c>
      <c r="E2" s="1" t="s">
        <v>59</v>
      </c>
    </row>
    <row r="3" spans="1:5" ht="24">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4">
      <c r="A6" s="5" t="s">
        <v>64</v>
      </c>
      <c r="B6" s="2">
        <v>7214180</v>
      </c>
      <c r="C6" s="3">
        <v>24992</v>
      </c>
      <c r="D6" s="3">
        <v>0</v>
      </c>
      <c r="E6">
        <v>0</v>
      </c>
    </row>
    <row r="7" spans="1:5">
      <c r="A7" s="5" t="s">
        <v>66</v>
      </c>
      <c r="B7" s="2">
        <v>7551868</v>
      </c>
      <c r="C7" s="3">
        <v>100000</v>
      </c>
      <c r="D7" s="3">
        <v>7563.4219999999996</v>
      </c>
      <c r="E7">
        <v>0</v>
      </c>
    </row>
    <row r="8" spans="1:5" ht="24">
      <c r="A8" s="5" t="s">
        <v>67</v>
      </c>
      <c r="B8" s="2">
        <v>7599063</v>
      </c>
      <c r="C8" s="3">
        <v>43886</v>
      </c>
      <c r="D8" s="3">
        <v>60797.73</v>
      </c>
      <c r="E8">
        <v>0</v>
      </c>
    </row>
    <row r="9" spans="1:5" ht="36">
      <c r="A9" s="5" t="s">
        <v>304</v>
      </c>
      <c r="B9" s="2">
        <v>7612700</v>
      </c>
      <c r="C9" s="3">
        <v>80000</v>
      </c>
      <c r="D9" s="3">
        <v>0</v>
      </c>
      <c r="E9">
        <v>0</v>
      </c>
    </row>
    <row r="10" spans="1:5" ht="24">
      <c r="A10" s="5" t="s">
        <v>68</v>
      </c>
      <c r="B10" s="2">
        <v>7612703</v>
      </c>
      <c r="C10" s="3">
        <v>14020</v>
      </c>
      <c r="D10" s="3">
        <v>514.38778200000002</v>
      </c>
      <c r="E10">
        <v>0</v>
      </c>
    </row>
    <row r="11" spans="1:5">
      <c r="A11" s="5" t="s">
        <v>69</v>
      </c>
      <c r="B11" s="2">
        <v>7829563</v>
      </c>
      <c r="C11" s="3">
        <v>126114</v>
      </c>
      <c r="D11" s="3">
        <v>600.50699999999995</v>
      </c>
      <c r="E11">
        <v>0</v>
      </c>
    </row>
    <row r="12" spans="1:5" ht="24">
      <c r="A12" s="5" t="s">
        <v>249</v>
      </c>
      <c r="B12" s="2">
        <v>7829564</v>
      </c>
      <c r="C12" s="3">
        <v>20000</v>
      </c>
      <c r="D12" s="3">
        <v>10163.468000000001</v>
      </c>
      <c r="E12">
        <v>0</v>
      </c>
    </row>
    <row r="13" spans="1:5" ht="24">
      <c r="A13" s="5" t="s">
        <v>70</v>
      </c>
      <c r="B13" s="2">
        <v>7881306</v>
      </c>
      <c r="C13" s="3">
        <v>40000</v>
      </c>
      <c r="D13" s="3">
        <v>200.64083199999999</v>
      </c>
      <c r="E13">
        <v>0</v>
      </c>
    </row>
    <row r="14" spans="1:5" ht="24">
      <c r="A14" s="5" t="s">
        <v>71</v>
      </c>
      <c r="B14" s="2">
        <v>7897884</v>
      </c>
      <c r="C14" s="3">
        <v>27000</v>
      </c>
      <c r="D14" s="3">
        <v>7389.2030000000004</v>
      </c>
      <c r="E14">
        <v>0</v>
      </c>
    </row>
    <row r="15" spans="1:5" ht="24">
      <c r="A15" s="5" t="s">
        <v>72</v>
      </c>
      <c r="B15" s="2">
        <v>7898003</v>
      </c>
      <c r="C15" s="3">
        <v>50000</v>
      </c>
      <c r="D15" s="3">
        <v>1238.2360000000001</v>
      </c>
      <c r="E15">
        <v>0</v>
      </c>
    </row>
    <row r="16" spans="1:5" ht="24">
      <c r="A16" s="5" t="s">
        <v>250</v>
      </c>
      <c r="B16" s="2">
        <v>7900463</v>
      </c>
      <c r="C16" s="3">
        <v>45000</v>
      </c>
      <c r="D16" s="3">
        <v>18002.673943000002</v>
      </c>
      <c r="E16">
        <v>0</v>
      </c>
    </row>
    <row r="17" spans="1:5" ht="24">
      <c r="A17" s="5" t="s">
        <v>73</v>
      </c>
      <c r="B17" s="2">
        <v>7906859</v>
      </c>
      <c r="C17" s="3">
        <v>45000</v>
      </c>
      <c r="D17" s="3">
        <v>2962.0340000000001</v>
      </c>
      <c r="E17">
        <v>0</v>
      </c>
    </row>
    <row r="18" spans="1:5" ht="36">
      <c r="A18" s="5" t="s">
        <v>74</v>
      </c>
      <c r="B18" s="2">
        <v>7906860</v>
      </c>
      <c r="C18" s="3">
        <v>1000</v>
      </c>
      <c r="D18" s="3">
        <v>1262.2550000000001</v>
      </c>
      <c r="E18">
        <v>0</v>
      </c>
    </row>
    <row r="19" spans="1:5" ht="24">
      <c r="A19" s="5" t="s">
        <v>75</v>
      </c>
      <c r="B19" s="2">
        <v>7907248</v>
      </c>
      <c r="C19" s="3">
        <v>25000</v>
      </c>
      <c r="D19" s="3">
        <v>862.46900000000005</v>
      </c>
      <c r="E19">
        <v>0</v>
      </c>
    </row>
    <row r="20" spans="1:5" ht="24">
      <c r="A20" s="5" t="s">
        <v>76</v>
      </c>
      <c r="B20" s="2">
        <v>7907249</v>
      </c>
      <c r="C20" s="3">
        <v>200000</v>
      </c>
      <c r="D20" s="3">
        <v>2357.0340000000001</v>
      </c>
      <c r="E20">
        <v>0</v>
      </c>
    </row>
    <row r="21" spans="1:5" ht="24">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4">
      <c r="A24" s="5" t="s">
        <v>79</v>
      </c>
      <c r="B24" s="2">
        <v>7923191</v>
      </c>
      <c r="C24" s="3">
        <v>1000</v>
      </c>
      <c r="D24" s="3">
        <v>0</v>
      </c>
      <c r="E24">
        <v>0</v>
      </c>
    </row>
    <row r="25" spans="1:5" ht="24">
      <c r="A25" s="5" t="s">
        <v>251</v>
      </c>
      <c r="B25" s="2">
        <v>7930651</v>
      </c>
      <c r="C25" s="3">
        <v>540229</v>
      </c>
      <c r="D25" s="3">
        <v>0</v>
      </c>
      <c r="E25">
        <v>0</v>
      </c>
    </row>
    <row r="26" spans="1:5">
      <c r="A26" s="5" t="s">
        <v>80</v>
      </c>
      <c r="B26" s="2">
        <v>7939028</v>
      </c>
      <c r="C26" s="3">
        <v>540229</v>
      </c>
      <c r="D26" s="3">
        <v>0</v>
      </c>
      <c r="E26">
        <v>0</v>
      </c>
    </row>
    <row r="27" spans="1:5" ht="24">
      <c r="A27" s="5" t="s">
        <v>321</v>
      </c>
      <c r="B27" s="2">
        <v>7945671</v>
      </c>
      <c r="C27" s="3">
        <v>236239</v>
      </c>
      <c r="D27" s="3">
        <v>0</v>
      </c>
      <c r="E27">
        <v>0</v>
      </c>
    </row>
    <row r="28" spans="1:5" ht="24">
      <c r="A28" s="5" t="s">
        <v>352</v>
      </c>
      <c r="B28" s="2">
        <v>7947138</v>
      </c>
      <c r="C28" s="3">
        <v>236239</v>
      </c>
      <c r="D28" s="3">
        <v>0</v>
      </c>
      <c r="E28">
        <v>0</v>
      </c>
    </row>
    <row r="29" spans="1:5">
      <c r="A29" s="5" t="s">
        <v>414</v>
      </c>
      <c r="B29" s="2">
        <v>7947465</v>
      </c>
      <c r="C29" s="3">
        <v>3200</v>
      </c>
      <c r="D29" s="3">
        <v>0</v>
      </c>
      <c r="E29">
        <v>0</v>
      </c>
    </row>
    <row r="30" spans="1:5" ht="24">
      <c r="A30" s="5" t="s">
        <v>306</v>
      </c>
      <c r="B30" s="2">
        <v>7947752</v>
      </c>
      <c r="C30" s="3">
        <v>10000</v>
      </c>
      <c r="D30" s="3">
        <v>0</v>
      </c>
      <c r="E30">
        <v>0</v>
      </c>
    </row>
    <row r="31" spans="1:5" ht="24">
      <c r="A31" s="5" t="s">
        <v>307</v>
      </c>
      <c r="B31" s="2">
        <v>7947753</v>
      </c>
      <c r="C31" s="3">
        <v>7000</v>
      </c>
      <c r="D31" s="3">
        <v>0</v>
      </c>
      <c r="E31">
        <v>0</v>
      </c>
    </row>
    <row r="32" spans="1:5" ht="24">
      <c r="A32" s="5" t="s">
        <v>308</v>
      </c>
      <c r="B32" s="10">
        <v>7948246</v>
      </c>
      <c r="C32" s="3">
        <v>9444</v>
      </c>
      <c r="D32" s="3">
        <v>0</v>
      </c>
      <c r="E32">
        <v>0</v>
      </c>
    </row>
    <row r="33" spans="1:5" ht="24">
      <c r="A33" s="5" t="s">
        <v>309</v>
      </c>
      <c r="B33" s="10">
        <v>7948539</v>
      </c>
      <c r="C33" s="3">
        <v>10000</v>
      </c>
      <c r="D33" s="3">
        <v>0</v>
      </c>
      <c r="E33">
        <v>0</v>
      </c>
    </row>
    <row r="34" spans="1:5" ht="24">
      <c r="A34" s="5" t="s">
        <v>322</v>
      </c>
      <c r="B34" s="10">
        <v>7950366</v>
      </c>
      <c r="C34" s="3">
        <v>15000</v>
      </c>
      <c r="D34" s="3">
        <v>0</v>
      </c>
      <c r="E34">
        <v>0</v>
      </c>
    </row>
    <row r="35" spans="1:5" ht="24">
      <c r="A35" s="5" t="s">
        <v>353</v>
      </c>
      <c r="B35" s="11">
        <v>7950651</v>
      </c>
      <c r="C35" s="3">
        <v>699</v>
      </c>
      <c r="D35" s="3">
        <v>0</v>
      </c>
      <c r="E35">
        <v>0</v>
      </c>
    </row>
    <row r="36" spans="1:5" ht="24">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4">
      <c r="A42" s="5" t="s">
        <v>303</v>
      </c>
      <c r="B42" s="2">
        <v>7004686</v>
      </c>
      <c r="C42" s="3">
        <v>10000</v>
      </c>
      <c r="D42" s="3">
        <v>0</v>
      </c>
      <c r="E42">
        <v>0</v>
      </c>
    </row>
    <row r="43" spans="1:5">
      <c r="A43" s="5" t="s">
        <v>415</v>
      </c>
      <c r="B43" s="2">
        <v>7004686</v>
      </c>
      <c r="C43" s="3">
        <v>8450</v>
      </c>
      <c r="D43" s="3">
        <v>0</v>
      </c>
      <c r="E43">
        <v>0</v>
      </c>
    </row>
    <row r="44" spans="1:5" ht="24">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4">
      <c r="A47" s="5" t="s">
        <v>87</v>
      </c>
      <c r="B47" s="2">
        <v>7555168</v>
      </c>
      <c r="C47" s="3">
        <v>277300</v>
      </c>
      <c r="D47" s="3">
        <v>4058.595699</v>
      </c>
      <c r="E47">
        <v>0</v>
      </c>
    </row>
    <row r="48" spans="1:5" ht="24">
      <c r="A48" s="5" t="s">
        <v>231</v>
      </c>
      <c r="B48" s="2">
        <v>7572682</v>
      </c>
      <c r="C48" s="3">
        <v>277300</v>
      </c>
      <c r="D48" s="3">
        <v>687.4</v>
      </c>
      <c r="E48">
        <v>0</v>
      </c>
    </row>
    <row r="49" spans="1:5" ht="24">
      <c r="A49" s="5" t="s">
        <v>88</v>
      </c>
      <c r="B49" s="2">
        <v>7575168</v>
      </c>
      <c r="C49" s="3">
        <v>45000</v>
      </c>
      <c r="D49" s="3">
        <v>2588.795885</v>
      </c>
      <c r="E49">
        <v>0</v>
      </c>
    </row>
    <row r="50" spans="1:5" ht="24">
      <c r="A50" s="5" t="s">
        <v>89</v>
      </c>
      <c r="B50" s="2">
        <v>7601892</v>
      </c>
      <c r="C50" s="3">
        <v>40000</v>
      </c>
      <c r="D50" s="3">
        <v>764.62400000000002</v>
      </c>
      <c r="E50">
        <v>0</v>
      </c>
    </row>
    <row r="51" spans="1:5" ht="24">
      <c r="A51" s="5" t="s">
        <v>90</v>
      </c>
      <c r="B51" s="2">
        <v>7602805</v>
      </c>
      <c r="C51" s="3">
        <v>30000</v>
      </c>
      <c r="D51" s="3">
        <v>259.97254299999997</v>
      </c>
      <c r="E51">
        <v>0</v>
      </c>
    </row>
    <row r="52" spans="1:5" ht="24">
      <c r="A52" s="5" t="s">
        <v>416</v>
      </c>
      <c r="B52" s="2">
        <v>7603194</v>
      </c>
      <c r="C52" s="3">
        <v>20000</v>
      </c>
      <c r="D52" s="3">
        <v>0</v>
      </c>
      <c r="E52">
        <v>0</v>
      </c>
    </row>
    <row r="53" spans="1:5" ht="24">
      <c r="A53" s="5" t="s">
        <v>325</v>
      </c>
      <c r="B53" s="2">
        <v>7644675</v>
      </c>
      <c r="C53" s="3">
        <v>24300</v>
      </c>
      <c r="D53" s="3">
        <v>0</v>
      </c>
      <c r="E53">
        <v>0</v>
      </c>
    </row>
    <row r="54" spans="1:5">
      <c r="A54" s="5" t="s">
        <v>91</v>
      </c>
      <c r="B54" s="2">
        <v>7684480</v>
      </c>
      <c r="C54" s="3">
        <v>20000</v>
      </c>
      <c r="D54" s="3">
        <v>0</v>
      </c>
      <c r="E54">
        <v>0</v>
      </c>
    </row>
    <row r="55" spans="1:5" ht="24">
      <c r="A55" s="5" t="s">
        <v>92</v>
      </c>
      <c r="B55" s="2">
        <v>7767694</v>
      </c>
      <c r="C55" s="3">
        <v>20000</v>
      </c>
      <c r="D55" s="3">
        <v>457.41935000000001</v>
      </c>
      <c r="E55">
        <v>0</v>
      </c>
    </row>
    <row r="56" spans="1:5" ht="36">
      <c r="A56" s="5" t="s">
        <v>355</v>
      </c>
      <c r="B56" s="2">
        <v>7794907</v>
      </c>
      <c r="C56" s="3">
        <v>40000</v>
      </c>
      <c r="D56" s="3">
        <v>0</v>
      </c>
      <c r="E56">
        <v>0</v>
      </c>
    </row>
    <row r="57" spans="1:5" ht="24">
      <c r="A57" s="5" t="s">
        <v>253</v>
      </c>
      <c r="B57" s="2">
        <v>7859988</v>
      </c>
      <c r="C57" s="3">
        <v>15000</v>
      </c>
      <c r="D57" s="3">
        <v>9812.6468800000002</v>
      </c>
      <c r="E57">
        <v>0</v>
      </c>
    </row>
    <row r="58" spans="1:5" ht="24">
      <c r="A58" s="5" t="s">
        <v>254</v>
      </c>
      <c r="B58" s="2">
        <v>7863854</v>
      </c>
      <c r="C58" s="3">
        <v>15000</v>
      </c>
      <c r="D58" s="3">
        <v>996.88300000000004</v>
      </c>
      <c r="E58">
        <v>0</v>
      </c>
    </row>
    <row r="59" spans="1:5">
      <c r="A59" s="5" t="s">
        <v>356</v>
      </c>
      <c r="B59" s="2">
        <v>7884027</v>
      </c>
      <c r="C59" s="3">
        <v>8000</v>
      </c>
      <c r="D59" s="3">
        <v>985.49800000000005</v>
      </c>
      <c r="E59">
        <v>0</v>
      </c>
    </row>
    <row r="60" spans="1:5" ht="24">
      <c r="A60" s="5" t="s">
        <v>357</v>
      </c>
      <c r="B60" s="2">
        <v>7894825</v>
      </c>
      <c r="C60" s="3">
        <v>26690</v>
      </c>
      <c r="D60" s="3">
        <v>27351.396660999999</v>
      </c>
      <c r="E60">
        <v>0</v>
      </c>
    </row>
    <row r="61" spans="1:5" ht="24">
      <c r="A61" s="5" t="s">
        <v>93</v>
      </c>
      <c r="B61" s="2">
        <v>7896023</v>
      </c>
      <c r="C61" s="3">
        <v>26690</v>
      </c>
      <c r="D61" s="3">
        <v>5354.21</v>
      </c>
      <c r="E61">
        <v>0</v>
      </c>
    </row>
    <row r="62" spans="1:5" ht="24">
      <c r="A62" s="5" t="s">
        <v>94</v>
      </c>
      <c r="B62" s="2">
        <v>7896024</v>
      </c>
      <c r="C62" s="3">
        <v>8000</v>
      </c>
      <c r="D62" s="3">
        <v>0</v>
      </c>
      <c r="E62">
        <v>0</v>
      </c>
    </row>
    <row r="63" spans="1:5" ht="36">
      <c r="A63" s="5" t="s">
        <v>358</v>
      </c>
      <c r="B63" s="2">
        <v>7896613</v>
      </c>
      <c r="C63" s="3">
        <v>11200</v>
      </c>
      <c r="D63" s="3">
        <v>5018.8575000000001</v>
      </c>
      <c r="E63">
        <v>0</v>
      </c>
    </row>
    <row r="64" spans="1:5" ht="36">
      <c r="A64" s="5" t="s">
        <v>327</v>
      </c>
      <c r="B64" s="2">
        <v>7896614</v>
      </c>
      <c r="C64" s="3">
        <v>2122</v>
      </c>
      <c r="D64" s="3">
        <v>664.21699999999998</v>
      </c>
      <c r="E64">
        <v>0</v>
      </c>
    </row>
    <row r="65" spans="1:5">
      <c r="A65" s="5" t="s">
        <v>95</v>
      </c>
      <c r="B65" s="2">
        <v>7898002</v>
      </c>
      <c r="C65" s="3">
        <v>5368</v>
      </c>
      <c r="D65" s="3">
        <v>747.86699999999996</v>
      </c>
      <c r="E65">
        <v>0</v>
      </c>
    </row>
    <row r="66" spans="1:5" ht="24">
      <c r="A66" s="5" t="s">
        <v>115</v>
      </c>
      <c r="B66" s="2">
        <v>7898791</v>
      </c>
      <c r="C66" s="3">
        <v>349625</v>
      </c>
      <c r="D66" s="3">
        <v>0</v>
      </c>
      <c r="E66">
        <v>0</v>
      </c>
    </row>
    <row r="67" spans="1:5" ht="24">
      <c r="A67" s="5" t="s">
        <v>417</v>
      </c>
      <c r="B67" s="2">
        <v>7898792</v>
      </c>
      <c r="C67" s="3">
        <v>349625</v>
      </c>
      <c r="D67" s="3">
        <v>182.636</v>
      </c>
      <c r="E67">
        <v>849.16899999999998</v>
      </c>
    </row>
    <row r="68" spans="1:5">
      <c r="A68" s="5" t="s">
        <v>96</v>
      </c>
      <c r="B68" s="2">
        <v>7898807</v>
      </c>
      <c r="C68" s="3">
        <v>106247</v>
      </c>
      <c r="D68" s="3">
        <v>2014.657091</v>
      </c>
      <c r="E68">
        <v>849.16899999999998</v>
      </c>
    </row>
    <row r="69" spans="1:5" ht="24">
      <c r="A69" s="5" t="s">
        <v>328</v>
      </c>
      <c r="B69" s="2">
        <v>7904207</v>
      </c>
      <c r="C69" s="3">
        <v>106247</v>
      </c>
      <c r="D69" s="3">
        <v>0</v>
      </c>
      <c r="E69">
        <v>849.16899999999998</v>
      </c>
    </row>
    <row r="70" spans="1:5" ht="24">
      <c r="A70" s="5" t="s">
        <v>329</v>
      </c>
      <c r="B70" s="2">
        <v>7904208</v>
      </c>
      <c r="C70" s="3">
        <v>450</v>
      </c>
      <c r="D70" s="3">
        <v>0</v>
      </c>
      <c r="E70">
        <v>849.16899999999998</v>
      </c>
    </row>
    <row r="71" spans="1:5" ht="24">
      <c r="A71" s="5" t="s">
        <v>359</v>
      </c>
      <c r="B71" s="2">
        <v>7904209</v>
      </c>
      <c r="C71" s="3">
        <v>1228</v>
      </c>
      <c r="D71" s="3">
        <v>440.34800000000001</v>
      </c>
      <c r="E71">
        <v>0</v>
      </c>
    </row>
    <row r="72" spans="1:5" ht="24">
      <c r="A72" s="5" t="s">
        <v>360</v>
      </c>
      <c r="B72" s="2">
        <v>7904348</v>
      </c>
      <c r="C72" s="3">
        <v>2131</v>
      </c>
      <c r="D72" s="3">
        <v>0</v>
      </c>
      <c r="E72">
        <v>0</v>
      </c>
    </row>
    <row r="73" spans="1:5" ht="24">
      <c r="A73" s="5" t="s">
        <v>361</v>
      </c>
      <c r="B73" s="2">
        <v>7909744</v>
      </c>
      <c r="C73" s="3">
        <v>1795</v>
      </c>
      <c r="D73" s="3">
        <v>1326.3689999999999</v>
      </c>
      <c r="E73">
        <v>0</v>
      </c>
    </row>
    <row r="74" spans="1:5" ht="24">
      <c r="A74" s="5" t="s">
        <v>362</v>
      </c>
      <c r="B74" s="2">
        <v>7910293</v>
      </c>
      <c r="C74" s="3">
        <v>45300</v>
      </c>
      <c r="D74" s="3">
        <v>430.31299999999999</v>
      </c>
      <c r="E74">
        <v>0</v>
      </c>
    </row>
    <row r="75" spans="1:5" ht="24">
      <c r="A75" s="5" t="s">
        <v>97</v>
      </c>
      <c r="B75" s="2">
        <v>7910485</v>
      </c>
      <c r="C75" s="3">
        <v>1200</v>
      </c>
      <c r="D75" s="3">
        <v>6620.107</v>
      </c>
      <c r="E75">
        <v>0</v>
      </c>
    </row>
    <row r="76" spans="1:5" ht="24">
      <c r="A76" s="5" t="s">
        <v>98</v>
      </c>
      <c r="B76" s="2">
        <v>7910754</v>
      </c>
      <c r="C76" s="3">
        <v>938.74</v>
      </c>
      <c r="D76" s="3">
        <v>653.55535699999996</v>
      </c>
      <c r="E76">
        <v>0</v>
      </c>
    </row>
    <row r="77" spans="1:5" ht="24">
      <c r="A77" s="5" t="s">
        <v>363</v>
      </c>
      <c r="B77" s="2">
        <v>7910949</v>
      </c>
      <c r="C77" s="3">
        <v>76.75</v>
      </c>
      <c r="D77" s="3">
        <v>0</v>
      </c>
      <c r="E77">
        <v>0</v>
      </c>
    </row>
    <row r="78" spans="1:5" ht="24">
      <c r="A78" s="5" t="s">
        <v>364</v>
      </c>
      <c r="B78" s="2">
        <v>7912216</v>
      </c>
      <c r="C78" s="3">
        <v>555</v>
      </c>
      <c r="D78" s="3">
        <v>2500</v>
      </c>
      <c r="E78">
        <v>0</v>
      </c>
    </row>
    <row r="79" spans="1:5" ht="24">
      <c r="A79" s="5" t="s">
        <v>330</v>
      </c>
      <c r="B79" s="2">
        <v>7920779</v>
      </c>
      <c r="C79" s="3">
        <v>786.66</v>
      </c>
      <c r="D79" s="3">
        <v>777.30129999999997</v>
      </c>
      <c r="E79">
        <v>0</v>
      </c>
    </row>
    <row r="80" spans="1:5" ht="24">
      <c r="A80" s="5" t="s">
        <v>331</v>
      </c>
      <c r="B80" s="2">
        <v>7924817</v>
      </c>
      <c r="C80" s="3">
        <v>371.22</v>
      </c>
      <c r="D80" s="3">
        <v>0</v>
      </c>
      <c r="E80">
        <v>0</v>
      </c>
    </row>
    <row r="81" spans="1:5" ht="24">
      <c r="A81" s="5" t="s">
        <v>365</v>
      </c>
      <c r="B81" s="10">
        <v>7924821</v>
      </c>
      <c r="C81" s="3">
        <v>484.77</v>
      </c>
      <c r="D81" s="3">
        <v>0</v>
      </c>
      <c r="E81">
        <v>0</v>
      </c>
    </row>
    <row r="82" spans="1:5" ht="24">
      <c r="A82" s="5" t="s">
        <v>99</v>
      </c>
      <c r="B82" s="11">
        <v>7931310</v>
      </c>
      <c r="C82" s="3">
        <v>9.19</v>
      </c>
      <c r="D82" s="3">
        <v>1712.1617349999999</v>
      </c>
      <c r="E82">
        <v>0</v>
      </c>
    </row>
    <row r="83" spans="1:5" ht="36">
      <c r="A83" s="5" t="s">
        <v>366</v>
      </c>
      <c r="B83" s="2">
        <v>7946980</v>
      </c>
      <c r="C83" s="3">
        <v>121.79</v>
      </c>
      <c r="D83" s="3">
        <v>0</v>
      </c>
      <c r="E83">
        <v>0</v>
      </c>
    </row>
    <row r="84" spans="1:5" ht="24">
      <c r="A84" s="5" t="s">
        <v>211</v>
      </c>
      <c r="B84" s="2">
        <v>7887060</v>
      </c>
      <c r="C84" s="3">
        <v>949</v>
      </c>
      <c r="D84" s="3">
        <v>500</v>
      </c>
      <c r="E84">
        <v>0</v>
      </c>
    </row>
    <row r="85" spans="1:5">
      <c r="A85" s="5" t="s">
        <v>213</v>
      </c>
      <c r="B85" s="2">
        <v>7923647</v>
      </c>
      <c r="C85" s="3">
        <v>5600</v>
      </c>
      <c r="D85" s="3">
        <v>220</v>
      </c>
      <c r="E85">
        <v>0</v>
      </c>
    </row>
    <row r="86" spans="1:5" ht="24">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4">
      <c r="A89" s="5" t="s">
        <v>188</v>
      </c>
      <c r="B89" s="2">
        <v>7887713</v>
      </c>
      <c r="C89" s="3">
        <v>3208.86</v>
      </c>
      <c r="D89" s="3">
        <v>666.14200000000005</v>
      </c>
      <c r="E89">
        <v>0</v>
      </c>
    </row>
    <row r="90" spans="1:5" ht="36">
      <c r="A90" s="5" t="s">
        <v>332</v>
      </c>
      <c r="B90" s="2">
        <v>7897876</v>
      </c>
      <c r="C90" s="3">
        <v>1700</v>
      </c>
      <c r="D90" s="3">
        <v>9.1639999999999997</v>
      </c>
      <c r="E90">
        <v>0</v>
      </c>
    </row>
    <row r="91" spans="1:5" ht="24">
      <c r="A91" s="5" t="s">
        <v>127</v>
      </c>
      <c r="B91" s="2">
        <v>7897877</v>
      </c>
      <c r="C91" s="3">
        <v>1690</v>
      </c>
      <c r="D91" s="3">
        <v>121.79</v>
      </c>
      <c r="E91">
        <v>0</v>
      </c>
    </row>
    <row r="92" spans="1:5" ht="24">
      <c r="A92" s="5" t="s">
        <v>129</v>
      </c>
      <c r="B92" s="2">
        <v>7918097</v>
      </c>
      <c r="C92" s="3">
        <v>2437</v>
      </c>
      <c r="D92" s="3">
        <v>0</v>
      </c>
      <c r="E92">
        <v>0</v>
      </c>
    </row>
    <row r="93" spans="1:5" ht="24">
      <c r="A93" s="5" t="s">
        <v>130</v>
      </c>
      <c r="B93" s="2">
        <v>7925882</v>
      </c>
      <c r="C93" s="3">
        <v>1500</v>
      </c>
      <c r="D93" s="3">
        <v>193.59399999999999</v>
      </c>
      <c r="E93">
        <v>0</v>
      </c>
    </row>
    <row r="94" spans="1:5" ht="36">
      <c r="A94" s="5" t="s">
        <v>131</v>
      </c>
      <c r="B94" s="2">
        <v>7934719</v>
      </c>
      <c r="C94" s="3">
        <v>2000</v>
      </c>
      <c r="D94" s="3">
        <v>758.53599999999994</v>
      </c>
      <c r="E94">
        <v>0</v>
      </c>
    </row>
    <row r="95" spans="1:5" ht="36">
      <c r="A95" s="5" t="s">
        <v>132</v>
      </c>
      <c r="B95" s="2">
        <v>7934720</v>
      </c>
      <c r="C95" s="3">
        <v>2500</v>
      </c>
      <c r="D95" s="3">
        <v>772.67</v>
      </c>
      <c r="E95">
        <v>0</v>
      </c>
    </row>
    <row r="96" spans="1:5" ht="24">
      <c r="A96" s="5" t="s">
        <v>260</v>
      </c>
      <c r="B96" s="10">
        <v>7879982</v>
      </c>
      <c r="C96" s="3">
        <v>990</v>
      </c>
      <c r="D96" s="3">
        <v>0</v>
      </c>
      <c r="E96">
        <v>0</v>
      </c>
    </row>
    <row r="97" spans="1:5" ht="24">
      <c r="A97" s="5" t="s">
        <v>418</v>
      </c>
      <c r="B97" s="11">
        <v>7880505</v>
      </c>
      <c r="C97" s="3">
        <v>1010</v>
      </c>
      <c r="D97" s="3">
        <v>0</v>
      </c>
      <c r="E97">
        <v>0</v>
      </c>
    </row>
    <row r="98" spans="1:5" ht="24">
      <c r="A98" s="5" t="s">
        <v>232</v>
      </c>
      <c r="B98" s="2">
        <v>7942882</v>
      </c>
      <c r="C98" s="3">
        <v>1396</v>
      </c>
      <c r="D98" s="3">
        <v>686.44799999999998</v>
      </c>
      <c r="E98">
        <v>0</v>
      </c>
    </row>
    <row r="99" spans="1:5" ht="24">
      <c r="A99" s="5" t="s">
        <v>261</v>
      </c>
      <c r="B99" s="2">
        <v>7944213</v>
      </c>
      <c r="C99" s="3">
        <v>300</v>
      </c>
      <c r="D99" s="3">
        <v>1159.47</v>
      </c>
      <c r="E99">
        <v>0</v>
      </c>
    </row>
    <row r="100" spans="1:5" ht="24">
      <c r="A100" s="5" t="s">
        <v>252</v>
      </c>
      <c r="B100" s="2">
        <v>7946364</v>
      </c>
      <c r="C100" s="3">
        <v>350</v>
      </c>
      <c r="D100" s="3">
        <v>1578</v>
      </c>
      <c r="E100">
        <v>0</v>
      </c>
    </row>
    <row r="101" spans="1:5">
      <c r="A101" s="5" t="s">
        <v>217</v>
      </c>
      <c r="B101" s="2">
        <v>7860987</v>
      </c>
      <c r="C101" s="3">
        <v>210</v>
      </c>
      <c r="D101" s="3">
        <v>0</v>
      </c>
      <c r="E101">
        <v>0</v>
      </c>
    </row>
    <row r="102" spans="1:5" ht="24">
      <c r="A102" s="5" t="s">
        <v>264</v>
      </c>
      <c r="B102" s="10">
        <v>7947139</v>
      </c>
      <c r="C102" s="3">
        <v>0</v>
      </c>
      <c r="D102" s="3">
        <v>737.62977999999998</v>
      </c>
      <c r="E102">
        <v>0</v>
      </c>
    </row>
    <row r="103" spans="1:5" ht="24">
      <c r="A103" s="5" t="s">
        <v>265</v>
      </c>
      <c r="B103" s="10">
        <v>7947140</v>
      </c>
      <c r="C103" s="3">
        <v>4790</v>
      </c>
      <c r="D103" s="3">
        <v>606.935022</v>
      </c>
      <c r="E103">
        <v>0</v>
      </c>
    </row>
    <row r="104" spans="1:5" ht="24">
      <c r="A104" s="5" t="s">
        <v>266</v>
      </c>
      <c r="B104" s="10">
        <v>7947141</v>
      </c>
      <c r="C104" s="3">
        <v>1800</v>
      </c>
      <c r="D104" s="3">
        <v>332.09905600000002</v>
      </c>
      <c r="E104">
        <v>0</v>
      </c>
    </row>
    <row r="105" spans="1:5" ht="24">
      <c r="A105" s="5" t="s">
        <v>267</v>
      </c>
      <c r="B105" s="11">
        <v>7948247</v>
      </c>
      <c r="C105" s="3">
        <v>119.246</v>
      </c>
      <c r="D105" s="3">
        <v>859.18399999999997</v>
      </c>
      <c r="E105">
        <v>0</v>
      </c>
    </row>
    <row r="106" spans="1:5">
      <c r="A106" s="5" t="s">
        <v>141</v>
      </c>
      <c r="B106" s="2">
        <v>7905415</v>
      </c>
      <c r="C106" s="3">
        <v>2152</v>
      </c>
      <c r="D106" s="3">
        <v>650.69346299999995</v>
      </c>
      <c r="E106">
        <v>0</v>
      </c>
    </row>
    <row r="107" spans="1:5" ht="24">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4">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4">
      <c r="A112" s="5" t="s">
        <v>367</v>
      </c>
      <c r="B112" s="2">
        <v>7892341</v>
      </c>
      <c r="C112" s="3">
        <v>1700</v>
      </c>
      <c r="D112" s="3">
        <v>0</v>
      </c>
      <c r="E112">
        <v>0</v>
      </c>
    </row>
    <row r="113" spans="1:5" ht="24">
      <c r="A113" s="5" t="s">
        <v>368</v>
      </c>
      <c r="B113" s="2">
        <v>7892343</v>
      </c>
      <c r="C113" s="3">
        <v>2500</v>
      </c>
      <c r="D113" s="3">
        <v>0</v>
      </c>
      <c r="E113">
        <v>0</v>
      </c>
    </row>
    <row r="114" spans="1:5" ht="24">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4">
      <c r="A117" s="5" t="s">
        <v>419</v>
      </c>
      <c r="B117" s="2">
        <v>7952954</v>
      </c>
      <c r="C117" s="3">
        <v>5917</v>
      </c>
      <c r="D117" s="3">
        <v>9.2910540000000008</v>
      </c>
      <c r="E117">
        <v>0</v>
      </c>
    </row>
    <row r="118" spans="1:5">
      <c r="A118" s="5" t="s">
        <v>371</v>
      </c>
      <c r="B118" s="2">
        <v>7955296</v>
      </c>
      <c r="C118" s="3">
        <v>850</v>
      </c>
      <c r="D118" s="3">
        <v>1244.1986320000001</v>
      </c>
      <c r="E118">
        <v>0</v>
      </c>
    </row>
    <row r="119" spans="1:5" ht="24">
      <c r="A119" s="5" t="s">
        <v>372</v>
      </c>
      <c r="B119" s="2">
        <v>7924501</v>
      </c>
      <c r="C119" s="3">
        <v>20000</v>
      </c>
      <c r="D119" s="3">
        <v>0</v>
      </c>
      <c r="E119">
        <v>0</v>
      </c>
    </row>
    <row r="120" spans="1:5" ht="24">
      <c r="A120" s="5" t="s">
        <v>354</v>
      </c>
      <c r="B120" s="2">
        <v>7928328</v>
      </c>
      <c r="C120" s="3">
        <v>950</v>
      </c>
      <c r="D120" s="3">
        <v>0</v>
      </c>
      <c r="E120">
        <v>0</v>
      </c>
    </row>
    <row r="121" spans="1:5" ht="24">
      <c r="A121" s="5" t="s">
        <v>420</v>
      </c>
      <c r="B121" s="2">
        <v>7917298</v>
      </c>
      <c r="C121" s="3">
        <v>85000</v>
      </c>
      <c r="D121" s="3">
        <v>0</v>
      </c>
      <c r="E121">
        <v>0</v>
      </c>
    </row>
    <row r="122" spans="1:5">
      <c r="A122" s="5" t="s">
        <v>154</v>
      </c>
      <c r="B122" s="2">
        <v>7928807</v>
      </c>
      <c r="C122" s="3">
        <v>8402</v>
      </c>
      <c r="D122" s="3">
        <v>1606.3746000000001</v>
      </c>
      <c r="E122">
        <v>0</v>
      </c>
    </row>
    <row r="123" spans="1:5" ht="24">
      <c r="A123" s="7" t="s">
        <v>100</v>
      </c>
      <c r="B123" s="2" t="s">
        <v>61</v>
      </c>
      <c r="C123" s="3">
        <v>227</v>
      </c>
      <c r="D123" s="3">
        <v>193058.99474600001</v>
      </c>
      <c r="E123">
        <v>0</v>
      </c>
    </row>
    <row r="124" spans="1:5" ht="24">
      <c r="A124" s="5" t="s">
        <v>101</v>
      </c>
      <c r="B124" s="2" t="s">
        <v>61</v>
      </c>
      <c r="C124" s="3">
        <v>1419</v>
      </c>
      <c r="D124" s="3">
        <v>193058.99474600001</v>
      </c>
      <c r="E124">
        <v>0</v>
      </c>
    </row>
    <row r="125" spans="1:5" ht="24">
      <c r="A125" s="5" t="s">
        <v>65</v>
      </c>
      <c r="B125" s="2">
        <v>7363412</v>
      </c>
      <c r="C125" s="3">
        <v>10000</v>
      </c>
      <c r="D125" s="3">
        <v>2017.285903</v>
      </c>
      <c r="E125">
        <v>0</v>
      </c>
    </row>
    <row r="126" spans="1:5" ht="24">
      <c r="A126" s="5" t="s">
        <v>421</v>
      </c>
      <c r="B126" s="2">
        <v>7582711</v>
      </c>
      <c r="C126" s="3">
        <v>645</v>
      </c>
      <c r="D126" s="3">
        <v>0</v>
      </c>
      <c r="E126">
        <v>849.16899999999998</v>
      </c>
    </row>
    <row r="127" spans="1:5" ht="24">
      <c r="A127" s="5" t="s">
        <v>102</v>
      </c>
      <c r="B127" s="2">
        <v>7654415</v>
      </c>
      <c r="C127" s="3">
        <v>1336</v>
      </c>
      <c r="D127" s="3">
        <v>35885.188000000002</v>
      </c>
      <c r="E127">
        <v>0</v>
      </c>
    </row>
    <row r="128" spans="1:5" ht="24">
      <c r="A128" s="5" t="s">
        <v>422</v>
      </c>
      <c r="B128" s="2">
        <v>7661414</v>
      </c>
      <c r="C128" s="3">
        <v>2953</v>
      </c>
      <c r="D128" s="3">
        <v>31891.193728999999</v>
      </c>
      <c r="E128">
        <v>0</v>
      </c>
    </row>
    <row r="129" spans="1:5" ht="24">
      <c r="A129" s="5" t="s">
        <v>257</v>
      </c>
      <c r="B129" s="2">
        <v>7747419</v>
      </c>
      <c r="C129" s="3">
        <v>1350</v>
      </c>
      <c r="D129" s="3">
        <v>4999.5056679999998</v>
      </c>
      <c r="E129">
        <v>0</v>
      </c>
    </row>
    <row r="130" spans="1:5" ht="24">
      <c r="A130" s="5" t="s">
        <v>311</v>
      </c>
      <c r="B130" s="2">
        <v>7747420</v>
      </c>
      <c r="C130" s="3">
        <v>20000</v>
      </c>
      <c r="D130" s="3">
        <v>1139.7641180000001</v>
      </c>
      <c r="E130">
        <v>0</v>
      </c>
    </row>
    <row r="131" spans="1:5" ht="36">
      <c r="A131" s="5" t="s">
        <v>326</v>
      </c>
      <c r="B131" s="2">
        <v>7747421</v>
      </c>
      <c r="C131" s="3">
        <v>26</v>
      </c>
      <c r="D131" s="3">
        <v>15000</v>
      </c>
      <c r="E131">
        <v>0</v>
      </c>
    </row>
    <row r="132" spans="1:5" ht="24">
      <c r="A132" s="5" t="s">
        <v>103</v>
      </c>
      <c r="B132" s="2">
        <v>7750678</v>
      </c>
      <c r="C132" s="3">
        <v>1000</v>
      </c>
      <c r="D132" s="3">
        <v>18462.617999999999</v>
      </c>
      <c r="E132">
        <v>0</v>
      </c>
    </row>
    <row r="133" spans="1:5">
      <c r="A133" s="5" t="s">
        <v>423</v>
      </c>
      <c r="B133" s="2">
        <v>7778419</v>
      </c>
      <c r="C133" s="3">
        <v>1962</v>
      </c>
      <c r="D133" s="3">
        <v>25000</v>
      </c>
      <c r="E133">
        <v>0</v>
      </c>
    </row>
    <row r="134" spans="1:5" ht="24">
      <c r="A134" s="5" t="s">
        <v>104</v>
      </c>
      <c r="B134" s="2">
        <v>7778423</v>
      </c>
      <c r="C134" s="3">
        <v>1120</v>
      </c>
      <c r="D134" s="3">
        <v>139.036</v>
      </c>
      <c r="E134">
        <v>0</v>
      </c>
    </row>
    <row r="135" spans="1:5" ht="24">
      <c r="A135" s="5" t="s">
        <v>105</v>
      </c>
      <c r="B135" s="2">
        <v>7778425</v>
      </c>
      <c r="C135" s="3">
        <v>5000</v>
      </c>
      <c r="D135" s="3">
        <v>1303.018</v>
      </c>
      <c r="E135">
        <v>0</v>
      </c>
    </row>
    <row r="136" spans="1:5" ht="24">
      <c r="A136" s="5" t="s">
        <v>106</v>
      </c>
      <c r="B136" s="2">
        <v>7779352</v>
      </c>
      <c r="C136" s="3">
        <v>2500</v>
      </c>
      <c r="D136" s="3">
        <v>169.68199999999999</v>
      </c>
      <c r="E136">
        <v>0</v>
      </c>
    </row>
    <row r="137" spans="1:5" ht="24">
      <c r="A137" s="5" t="s">
        <v>107</v>
      </c>
      <c r="B137" s="2">
        <v>7782222</v>
      </c>
      <c r="C137" s="3">
        <v>6926</v>
      </c>
      <c r="D137" s="3">
        <v>28133.055</v>
      </c>
      <c r="E137">
        <v>0</v>
      </c>
    </row>
    <row r="138" spans="1:5" ht="24">
      <c r="A138" s="5" t="s">
        <v>108</v>
      </c>
      <c r="B138" s="2">
        <v>7796933</v>
      </c>
      <c r="C138" s="3">
        <v>388</v>
      </c>
      <c r="D138" s="3">
        <v>8339.0689999999995</v>
      </c>
      <c r="E138">
        <v>0</v>
      </c>
    </row>
    <row r="139" spans="1:5">
      <c r="A139" s="5" t="s">
        <v>334</v>
      </c>
      <c r="B139" s="2">
        <v>7898790</v>
      </c>
      <c r="C139" s="3">
        <v>4500</v>
      </c>
      <c r="D139" s="3">
        <v>1856.3610000000001</v>
      </c>
      <c r="E139">
        <v>0</v>
      </c>
    </row>
    <row r="140" spans="1:5" ht="24">
      <c r="A140" s="5" t="s">
        <v>109</v>
      </c>
      <c r="B140" s="2">
        <v>7903093</v>
      </c>
      <c r="C140" s="3">
        <v>4500</v>
      </c>
      <c r="D140" s="3">
        <v>0</v>
      </c>
      <c r="E140">
        <v>0</v>
      </c>
    </row>
    <row r="141" spans="1:5" ht="36">
      <c r="A141" s="5" t="s">
        <v>258</v>
      </c>
      <c r="B141" s="2">
        <v>7933624</v>
      </c>
      <c r="C141" s="3">
        <v>3000</v>
      </c>
      <c r="D141" s="3">
        <v>17803.094327999999</v>
      </c>
      <c r="E141">
        <v>0</v>
      </c>
    </row>
    <row r="142" spans="1:5" ht="24">
      <c r="A142" s="5" t="s">
        <v>335</v>
      </c>
      <c r="B142" s="2">
        <v>7939115</v>
      </c>
      <c r="C142" s="3">
        <v>3000</v>
      </c>
      <c r="D142" s="3">
        <v>920.12400000000002</v>
      </c>
      <c r="E142">
        <v>0</v>
      </c>
    </row>
    <row r="143" spans="1:5" ht="24">
      <c r="A143" s="7" t="s">
        <v>110</v>
      </c>
      <c r="B143" s="2" t="s">
        <v>61</v>
      </c>
      <c r="C143" s="3">
        <v>2500</v>
      </c>
      <c r="D143" s="3">
        <v>960.61699999999996</v>
      </c>
      <c r="E143">
        <v>0</v>
      </c>
    </row>
    <row r="144" spans="1:5" ht="24">
      <c r="A144" s="5" t="s">
        <v>111</v>
      </c>
      <c r="B144" s="2" t="s">
        <v>61</v>
      </c>
      <c r="C144" s="3">
        <v>2500</v>
      </c>
      <c r="D144" s="3">
        <v>960.61699999999996</v>
      </c>
      <c r="E144">
        <v>0</v>
      </c>
    </row>
    <row r="145" spans="1:5">
      <c r="A145" s="5" t="s">
        <v>112</v>
      </c>
      <c r="B145" s="2">
        <v>7567298</v>
      </c>
      <c r="C145" s="3">
        <v>4500</v>
      </c>
      <c r="D145" s="3">
        <v>0</v>
      </c>
      <c r="E145">
        <v>0</v>
      </c>
    </row>
    <row r="146" spans="1:5" ht="24">
      <c r="A146" s="5" t="s">
        <v>373</v>
      </c>
      <c r="B146" s="2">
        <v>7628735</v>
      </c>
      <c r="C146" s="3">
        <v>4500</v>
      </c>
      <c r="D146" s="3">
        <v>0</v>
      </c>
      <c r="E146">
        <v>0</v>
      </c>
    </row>
    <row r="147" spans="1:5" ht="24">
      <c r="A147" s="5" t="s">
        <v>113</v>
      </c>
      <c r="B147" s="2">
        <v>7814362</v>
      </c>
      <c r="C147" s="3">
        <v>5880</v>
      </c>
      <c r="D147" s="3">
        <v>0</v>
      </c>
      <c r="E147">
        <v>0</v>
      </c>
    </row>
    <row r="148" spans="1:5" ht="24">
      <c r="A148" s="5" t="s">
        <v>114</v>
      </c>
      <c r="B148" s="2">
        <v>7873089</v>
      </c>
      <c r="C148" s="3">
        <v>1935</v>
      </c>
      <c r="D148" s="3">
        <v>0</v>
      </c>
      <c r="E148">
        <v>0</v>
      </c>
    </row>
    <row r="149" spans="1:5" ht="24">
      <c r="A149" s="5" t="s">
        <v>115</v>
      </c>
      <c r="B149" s="2">
        <v>7898791</v>
      </c>
      <c r="C149" s="3">
        <v>3750</v>
      </c>
      <c r="D149" s="3">
        <v>0</v>
      </c>
      <c r="E149">
        <v>0</v>
      </c>
    </row>
    <row r="150" spans="1:5">
      <c r="A150" s="5" t="s">
        <v>374</v>
      </c>
      <c r="B150" s="2">
        <v>7898795</v>
      </c>
      <c r="C150" s="3">
        <v>1035</v>
      </c>
      <c r="D150" s="3">
        <v>0</v>
      </c>
      <c r="E150">
        <v>0</v>
      </c>
    </row>
    <row r="151" spans="1:5" ht="24">
      <c r="A151" s="5" t="s">
        <v>375</v>
      </c>
      <c r="B151" s="2">
        <v>7898796</v>
      </c>
      <c r="C151" s="3">
        <v>910</v>
      </c>
      <c r="D151" s="3">
        <v>330.38299999999998</v>
      </c>
      <c r="E151">
        <v>0</v>
      </c>
    </row>
    <row r="152" spans="1:5">
      <c r="A152" s="5" t="s">
        <v>376</v>
      </c>
      <c r="B152" s="2">
        <v>7910948</v>
      </c>
      <c r="C152" s="3">
        <v>231</v>
      </c>
      <c r="D152" s="3">
        <v>312.024</v>
      </c>
      <c r="E152">
        <v>0</v>
      </c>
    </row>
    <row r="153" spans="1:5" ht="24">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4">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4">
      <c r="A162" s="5" t="s">
        <v>426</v>
      </c>
      <c r="B162" s="2">
        <v>7903094</v>
      </c>
      <c r="C162" s="3">
        <v>670</v>
      </c>
      <c r="D162" s="3">
        <v>0</v>
      </c>
      <c r="E162">
        <v>0</v>
      </c>
    </row>
    <row r="163" spans="1:5" ht="24">
      <c r="A163" s="5" t="s">
        <v>427</v>
      </c>
      <c r="B163" s="2">
        <v>7903426</v>
      </c>
      <c r="C163" s="3">
        <v>1020</v>
      </c>
      <c r="D163" s="3">
        <v>0</v>
      </c>
      <c r="E163">
        <v>0</v>
      </c>
    </row>
    <row r="164" spans="1:5" ht="24">
      <c r="A164" s="5" t="s">
        <v>428</v>
      </c>
      <c r="B164" s="2">
        <v>7908292</v>
      </c>
      <c r="C164" s="3">
        <v>1840</v>
      </c>
      <c r="D164" s="3">
        <v>0</v>
      </c>
      <c r="E164">
        <v>0</v>
      </c>
    </row>
    <row r="165" spans="1:5">
      <c r="A165" s="5" t="s">
        <v>429</v>
      </c>
      <c r="B165" s="2">
        <v>7910098</v>
      </c>
      <c r="C165" s="3">
        <v>870</v>
      </c>
      <c r="D165" s="3">
        <v>0</v>
      </c>
      <c r="E165">
        <v>0</v>
      </c>
    </row>
    <row r="166" spans="1:5" ht="24">
      <c r="A166" s="5" t="s">
        <v>259</v>
      </c>
      <c r="B166" s="2">
        <v>7920780</v>
      </c>
      <c r="C166" s="3">
        <v>0</v>
      </c>
      <c r="D166" s="3">
        <v>2586.268</v>
      </c>
      <c r="E166">
        <v>0</v>
      </c>
    </row>
    <row r="167" spans="1:5" ht="24">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4">
      <c r="A171" s="5" t="s">
        <v>121</v>
      </c>
      <c r="B171" s="2">
        <v>7895671</v>
      </c>
      <c r="C171" s="3">
        <v>0</v>
      </c>
      <c r="D171" s="3">
        <v>924.60400000000004</v>
      </c>
      <c r="E171">
        <v>0</v>
      </c>
    </row>
    <row r="172" spans="1:5" ht="24">
      <c r="A172" s="5" t="s">
        <v>122</v>
      </c>
      <c r="B172" s="2">
        <v>7895672</v>
      </c>
      <c r="C172" s="3">
        <v>0</v>
      </c>
      <c r="D172" s="3">
        <v>76.75</v>
      </c>
      <c r="E172">
        <v>0</v>
      </c>
    </row>
    <row r="173" spans="1:5" ht="24">
      <c r="A173" s="5" t="s">
        <v>123</v>
      </c>
      <c r="B173" s="2">
        <v>7895675</v>
      </c>
      <c r="C173" s="3">
        <v>0</v>
      </c>
      <c r="D173" s="3">
        <v>530.154</v>
      </c>
      <c r="E173">
        <v>0</v>
      </c>
    </row>
    <row r="174" spans="1:5" ht="24">
      <c r="A174" s="5" t="s">
        <v>124</v>
      </c>
      <c r="B174" s="2">
        <v>7895682</v>
      </c>
      <c r="C174" s="3">
        <v>0</v>
      </c>
      <c r="D174" s="3">
        <v>770.95500000000004</v>
      </c>
      <c r="E174">
        <v>0</v>
      </c>
    </row>
    <row r="175" spans="1:5" ht="24">
      <c r="A175" s="5" t="s">
        <v>125</v>
      </c>
      <c r="B175" s="2">
        <v>7897874</v>
      </c>
      <c r="C175" s="3">
        <v>7914</v>
      </c>
      <c r="D175" s="3">
        <v>356.03699999999998</v>
      </c>
      <c r="E175">
        <v>0</v>
      </c>
    </row>
    <row r="176" spans="1:5" ht="24">
      <c r="A176" s="5" t="s">
        <v>126</v>
      </c>
      <c r="B176" s="2">
        <v>7897875</v>
      </c>
      <c r="C176" s="3">
        <v>7914</v>
      </c>
      <c r="D176" s="3">
        <v>475.78399999999999</v>
      </c>
      <c r="E176">
        <v>0</v>
      </c>
    </row>
    <row r="177" spans="1:5" ht="36">
      <c r="A177" s="5" t="s">
        <v>128</v>
      </c>
      <c r="B177" s="2">
        <v>7908812</v>
      </c>
      <c r="C177" s="3">
        <v>7914</v>
      </c>
      <c r="D177" s="3">
        <v>879.31</v>
      </c>
      <c r="E177">
        <v>0</v>
      </c>
    </row>
    <row r="178" spans="1:5" ht="36">
      <c r="A178" s="5" t="s">
        <v>133</v>
      </c>
      <c r="B178" s="2">
        <v>7935105</v>
      </c>
      <c r="C178" s="3">
        <v>7812</v>
      </c>
      <c r="D178" s="3">
        <v>169.93799999999999</v>
      </c>
      <c r="E178">
        <v>0</v>
      </c>
    </row>
    <row r="179" spans="1:5" ht="24">
      <c r="A179" s="5" t="s">
        <v>134</v>
      </c>
      <c r="B179" s="2">
        <v>7879981</v>
      </c>
      <c r="C179" s="3">
        <v>102</v>
      </c>
      <c r="D179" s="3">
        <v>847.57500000000005</v>
      </c>
      <c r="E179">
        <v>0</v>
      </c>
    </row>
    <row r="180" spans="1:5" ht="24">
      <c r="A180" s="5" t="s">
        <v>260</v>
      </c>
      <c r="B180" s="2">
        <v>7879982</v>
      </c>
      <c r="C180" s="3">
        <v>34132</v>
      </c>
      <c r="D180" s="3">
        <v>480.57400000000001</v>
      </c>
      <c r="E180">
        <v>0</v>
      </c>
    </row>
    <row r="181" spans="1:5" ht="24">
      <c r="A181" s="5" t="s">
        <v>135</v>
      </c>
      <c r="B181" s="10">
        <v>7880504</v>
      </c>
      <c r="C181" s="3">
        <v>34132</v>
      </c>
      <c r="D181" s="3">
        <v>1690</v>
      </c>
      <c r="E181">
        <v>0</v>
      </c>
    </row>
    <row r="182" spans="1:5" ht="24">
      <c r="A182" s="5" t="s">
        <v>418</v>
      </c>
      <c r="B182" s="11">
        <v>7880505</v>
      </c>
      <c r="C182" s="3">
        <v>34132</v>
      </c>
      <c r="D182" s="3">
        <v>11.851000000000001</v>
      </c>
      <c r="E182">
        <v>0</v>
      </c>
    </row>
    <row r="183" spans="1:5" ht="24">
      <c r="A183" s="5" t="s">
        <v>262</v>
      </c>
      <c r="B183" s="2">
        <v>7945408</v>
      </c>
      <c r="C183" s="3">
        <v>34132</v>
      </c>
      <c r="D183" s="3">
        <v>2962.2118</v>
      </c>
      <c r="E183">
        <v>0</v>
      </c>
    </row>
    <row r="184" spans="1:5">
      <c r="A184" s="5" t="s">
        <v>336</v>
      </c>
      <c r="B184" s="2">
        <v>7784337</v>
      </c>
      <c r="C184" s="3">
        <v>34132</v>
      </c>
      <c r="D184" s="3">
        <v>240.98699999999999</v>
      </c>
      <c r="E184">
        <v>0</v>
      </c>
    </row>
    <row r="185" spans="1:5" ht="24">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4">
      <c r="A189" s="5" t="s">
        <v>137</v>
      </c>
      <c r="B189" s="2">
        <v>7876555</v>
      </c>
      <c r="C189" s="3">
        <v>1676</v>
      </c>
      <c r="D189" s="3">
        <v>1500</v>
      </c>
      <c r="E189">
        <v>0</v>
      </c>
    </row>
    <row r="190" spans="1:5" ht="24">
      <c r="A190" s="5" t="s">
        <v>138</v>
      </c>
      <c r="B190" s="2">
        <v>7877268</v>
      </c>
      <c r="C190" s="3">
        <v>1676</v>
      </c>
      <c r="D190" s="3">
        <v>2000</v>
      </c>
      <c r="E190">
        <v>0</v>
      </c>
    </row>
    <row r="191" spans="1:5" ht="24">
      <c r="A191" s="5" t="s">
        <v>139</v>
      </c>
      <c r="B191" s="2">
        <v>7878412</v>
      </c>
      <c r="C191" s="3">
        <v>254</v>
      </c>
      <c r="D191" s="3">
        <v>2500</v>
      </c>
      <c r="E191">
        <v>0</v>
      </c>
    </row>
    <row r="192" spans="1:5" ht="24">
      <c r="A192" s="5" t="s">
        <v>140</v>
      </c>
      <c r="B192" s="2">
        <v>7880799</v>
      </c>
      <c r="C192" s="3">
        <v>1422</v>
      </c>
      <c r="D192" s="3">
        <v>0</v>
      </c>
      <c r="E192">
        <v>0</v>
      </c>
    </row>
    <row r="193" spans="1:5">
      <c r="A193" s="5" t="s">
        <v>141</v>
      </c>
      <c r="B193" s="2">
        <v>7905415</v>
      </c>
      <c r="D193" s="3">
        <v>0</v>
      </c>
      <c r="E193">
        <v>0</v>
      </c>
    </row>
    <row r="194" spans="1:5" ht="24">
      <c r="A194" s="5" t="s">
        <v>142</v>
      </c>
      <c r="B194" s="2">
        <v>7939770</v>
      </c>
      <c r="D194" s="3">
        <v>82.822000000000003</v>
      </c>
      <c r="E194">
        <v>0</v>
      </c>
    </row>
    <row r="195" spans="1:5" ht="24">
      <c r="A195" s="5" t="s">
        <v>143</v>
      </c>
      <c r="B195" s="2">
        <v>7941001</v>
      </c>
      <c r="D195" s="3">
        <v>61.38</v>
      </c>
      <c r="E195">
        <v>0</v>
      </c>
    </row>
    <row r="196" spans="1:5">
      <c r="A196" s="5" t="s">
        <v>144</v>
      </c>
      <c r="B196" s="2">
        <v>7941002</v>
      </c>
      <c r="D196" s="3">
        <v>71.525999999999996</v>
      </c>
      <c r="E196">
        <v>0</v>
      </c>
    </row>
    <row r="197" spans="1:5" ht="24">
      <c r="A197" s="5" t="s">
        <v>255</v>
      </c>
      <c r="B197" s="2">
        <v>7941003</v>
      </c>
      <c r="D197" s="3">
        <v>39.667999999999999</v>
      </c>
      <c r="E197">
        <v>0</v>
      </c>
    </row>
    <row r="198" spans="1:5" ht="24">
      <c r="A198" s="5" t="s">
        <v>268</v>
      </c>
      <c r="B198" s="2">
        <v>7</v>
      </c>
      <c r="D198" s="3">
        <v>0</v>
      </c>
      <c r="E198">
        <v>0</v>
      </c>
    </row>
    <row r="199" spans="1:5" ht="24">
      <c r="A199" s="5" t="s">
        <v>377</v>
      </c>
      <c r="B199" s="2">
        <v>7893984</v>
      </c>
      <c r="D199" s="3">
        <v>0</v>
      </c>
      <c r="E199">
        <v>0</v>
      </c>
    </row>
    <row r="200" spans="1:5" ht="24">
      <c r="A200" s="5" t="s">
        <v>218</v>
      </c>
      <c r="B200" s="2">
        <v>7905009</v>
      </c>
      <c r="D200" s="3">
        <v>2701.2542199999998</v>
      </c>
      <c r="E200">
        <v>0</v>
      </c>
    </row>
    <row r="201" spans="1:5" ht="24">
      <c r="A201" s="5" t="s">
        <v>251</v>
      </c>
      <c r="B201" s="2">
        <v>7930651</v>
      </c>
      <c r="D201" s="3">
        <v>0</v>
      </c>
      <c r="E201">
        <v>0</v>
      </c>
    </row>
    <row r="202" spans="1:5">
      <c r="A202" s="5" t="s">
        <v>145</v>
      </c>
      <c r="B202" s="2">
        <v>7906654</v>
      </c>
      <c r="D202" s="3">
        <v>181.96899999999999</v>
      </c>
      <c r="E202">
        <v>0</v>
      </c>
    </row>
    <row r="203" spans="1:5" ht="24">
      <c r="A203" s="5" t="s">
        <v>233</v>
      </c>
      <c r="B203" s="2">
        <v>7929888</v>
      </c>
      <c r="D203" s="3">
        <v>0</v>
      </c>
      <c r="E203">
        <v>0</v>
      </c>
    </row>
    <row r="204" spans="1:5" ht="24">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4">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4">
      <c r="A213" s="5" t="s">
        <v>272</v>
      </c>
      <c r="B213" s="2">
        <v>7828542</v>
      </c>
      <c r="D213" s="3">
        <v>0</v>
      </c>
      <c r="E213">
        <v>2459.8939999999998</v>
      </c>
    </row>
    <row r="214" spans="1:5" ht="36">
      <c r="A214" s="5" t="s">
        <v>378</v>
      </c>
      <c r="B214" s="2">
        <v>7848913</v>
      </c>
      <c r="D214" s="3">
        <v>1800</v>
      </c>
      <c r="E214">
        <v>481.07</v>
      </c>
    </row>
    <row r="215" spans="1:5">
      <c r="A215" s="5" t="s">
        <v>148</v>
      </c>
      <c r="B215" s="2">
        <v>7852303</v>
      </c>
      <c r="D215" s="3">
        <v>119.246</v>
      </c>
      <c r="E215">
        <v>360.83499999999998</v>
      </c>
    </row>
    <row r="216" spans="1:5" ht="24">
      <c r="A216" s="5" t="s">
        <v>273</v>
      </c>
      <c r="B216" s="2">
        <v>7872747</v>
      </c>
      <c r="D216" s="3">
        <v>56.012999999999998</v>
      </c>
      <c r="E216">
        <v>504.61900000000003</v>
      </c>
    </row>
    <row r="217" spans="1:5" ht="36">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4">
      <c r="A221" s="5" t="s">
        <v>379</v>
      </c>
      <c r="B221" s="2">
        <v>7924822</v>
      </c>
      <c r="D221" s="3">
        <v>0</v>
      </c>
      <c r="E221">
        <v>0</v>
      </c>
    </row>
    <row r="222" spans="1:5" ht="24">
      <c r="A222" s="5" t="s">
        <v>380</v>
      </c>
      <c r="B222" s="2">
        <v>7924823</v>
      </c>
      <c r="D222" s="3">
        <v>0</v>
      </c>
      <c r="E222">
        <v>0</v>
      </c>
    </row>
    <row r="223" spans="1:5" ht="24">
      <c r="A223" s="5" t="s">
        <v>381</v>
      </c>
      <c r="B223" s="2">
        <v>7924824</v>
      </c>
      <c r="D223" s="3">
        <v>0</v>
      </c>
      <c r="E223">
        <v>0</v>
      </c>
    </row>
    <row r="224" spans="1:5" ht="24">
      <c r="A224" s="5" t="s">
        <v>382</v>
      </c>
      <c r="B224" s="2">
        <v>7924825</v>
      </c>
      <c r="D224" s="3">
        <v>0</v>
      </c>
      <c r="E224">
        <v>0</v>
      </c>
    </row>
    <row r="225" spans="1:5" ht="24">
      <c r="A225" s="5" t="s">
        <v>383</v>
      </c>
      <c r="B225" s="2">
        <v>7927793</v>
      </c>
      <c r="D225" s="3">
        <v>0</v>
      </c>
      <c r="E225">
        <v>0</v>
      </c>
    </row>
    <row r="226" spans="1:5" ht="24">
      <c r="A226" s="5" t="s">
        <v>354</v>
      </c>
      <c r="B226" s="2">
        <v>7928328</v>
      </c>
      <c r="D226" s="3">
        <v>0</v>
      </c>
      <c r="E226">
        <v>0</v>
      </c>
    </row>
    <row r="227" spans="1:5" ht="24">
      <c r="A227" s="5" t="s">
        <v>277</v>
      </c>
      <c r="B227" s="2">
        <v>7942561</v>
      </c>
      <c r="D227" s="3">
        <v>5.8650000000000002</v>
      </c>
      <c r="E227">
        <v>0</v>
      </c>
    </row>
    <row r="228" spans="1:5" ht="24">
      <c r="A228" s="5" t="s">
        <v>384</v>
      </c>
      <c r="B228" s="2">
        <v>7955843</v>
      </c>
      <c r="D228" s="3">
        <v>2.9470000000000001</v>
      </c>
      <c r="E228">
        <v>0</v>
      </c>
    </row>
    <row r="229" spans="1:5" ht="24">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4">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4">
      <c r="A239" s="7" t="s">
        <v>100</v>
      </c>
      <c r="B239" s="2" t="s">
        <v>61</v>
      </c>
      <c r="D239" s="3">
        <v>90533.906308999998</v>
      </c>
      <c r="E239">
        <v>0</v>
      </c>
    </row>
    <row r="240" spans="1:5" ht="24">
      <c r="A240" s="5" t="s">
        <v>101</v>
      </c>
      <c r="B240" s="2" t="s">
        <v>61</v>
      </c>
      <c r="D240" s="3">
        <v>90533.906308999998</v>
      </c>
      <c r="E240">
        <v>0</v>
      </c>
    </row>
    <row r="241" spans="1:5" ht="24">
      <c r="A241" s="5" t="s">
        <v>155</v>
      </c>
      <c r="B241" s="2">
        <v>7747703</v>
      </c>
      <c r="D241" s="3">
        <v>2050.5893299999998</v>
      </c>
      <c r="E241">
        <v>0</v>
      </c>
    </row>
    <row r="242" spans="1:5" ht="24">
      <c r="A242" s="5" t="s">
        <v>156</v>
      </c>
      <c r="B242" s="2">
        <v>7775352</v>
      </c>
      <c r="D242" s="3">
        <v>5917</v>
      </c>
      <c r="E242">
        <v>0</v>
      </c>
    </row>
    <row r="243" spans="1:5">
      <c r="A243" s="5" t="s">
        <v>157</v>
      </c>
      <c r="B243" s="2">
        <v>7775360</v>
      </c>
      <c r="D243" s="3">
        <v>846.13800000000003</v>
      </c>
    </row>
    <row r="244" spans="1:5" ht="24">
      <c r="A244" s="5" t="s">
        <v>158</v>
      </c>
      <c r="B244" s="2">
        <v>7775361</v>
      </c>
      <c r="D244" s="3">
        <v>3097.0456220000001</v>
      </c>
    </row>
    <row r="245" spans="1:5" ht="24">
      <c r="A245" s="5" t="s">
        <v>159</v>
      </c>
      <c r="B245" s="2">
        <v>7775367</v>
      </c>
      <c r="D245" s="3">
        <v>422.53699999999998</v>
      </c>
    </row>
    <row r="246" spans="1:5" ht="24">
      <c r="A246" s="5" t="s">
        <v>238</v>
      </c>
      <c r="B246" s="2">
        <v>7799419</v>
      </c>
      <c r="D246" s="3">
        <v>0</v>
      </c>
    </row>
    <row r="247" spans="1:5" ht="24">
      <c r="A247" s="5" t="s">
        <v>239</v>
      </c>
      <c r="B247" s="2">
        <v>7799420</v>
      </c>
      <c r="D247" s="3">
        <v>0</v>
      </c>
    </row>
    <row r="248" spans="1:5" ht="24">
      <c r="A248" s="5" t="s">
        <v>240</v>
      </c>
      <c r="B248" s="2">
        <v>7799421</v>
      </c>
      <c r="D248" s="3">
        <v>0</v>
      </c>
    </row>
    <row r="249" spans="1:5" ht="24">
      <c r="A249" s="5" t="s">
        <v>160</v>
      </c>
      <c r="B249" s="2">
        <v>7841644</v>
      </c>
      <c r="D249" s="3">
        <v>1880.0219999999999</v>
      </c>
    </row>
    <row r="250" spans="1:5" ht="36">
      <c r="A250" s="5" t="s">
        <v>241</v>
      </c>
      <c r="B250" s="2">
        <v>7841846</v>
      </c>
      <c r="D250" s="3">
        <v>0</v>
      </c>
    </row>
    <row r="251" spans="1:5" ht="24">
      <c r="A251" s="5" t="s">
        <v>161</v>
      </c>
      <c r="B251" s="2">
        <v>7843830</v>
      </c>
      <c r="D251" s="3">
        <v>534.08600000000001</v>
      </c>
    </row>
    <row r="252" spans="1:5" ht="24">
      <c r="A252" s="5" t="s">
        <v>162</v>
      </c>
      <c r="B252" s="2">
        <v>7885676</v>
      </c>
      <c r="D252" s="3">
        <v>227</v>
      </c>
    </row>
    <row r="253" spans="1:5" ht="24">
      <c r="A253" s="5" t="s">
        <v>163</v>
      </c>
      <c r="B253" s="2">
        <v>7894821</v>
      </c>
      <c r="D253" s="3">
        <v>1303.9110000000001</v>
      </c>
    </row>
    <row r="254" spans="1:5" ht="24">
      <c r="A254" s="5" t="s">
        <v>164</v>
      </c>
      <c r="B254" s="2">
        <v>7894822</v>
      </c>
      <c r="D254" s="3">
        <v>6181.2620150000002</v>
      </c>
    </row>
    <row r="255" spans="1:5">
      <c r="A255" s="5" t="s">
        <v>312</v>
      </c>
      <c r="B255" s="2">
        <v>7894823</v>
      </c>
      <c r="D255" s="3">
        <v>734.80100000000004</v>
      </c>
    </row>
    <row r="256" spans="1:5" ht="24">
      <c r="A256" s="5" t="s">
        <v>165</v>
      </c>
      <c r="B256" s="2">
        <v>7894824</v>
      </c>
      <c r="D256" s="3">
        <v>645</v>
      </c>
    </row>
    <row r="257" spans="1:4" ht="24">
      <c r="A257" s="5" t="s">
        <v>166</v>
      </c>
      <c r="B257" s="2">
        <v>7894826</v>
      </c>
      <c r="D257" s="3">
        <v>1179.5909999999999</v>
      </c>
    </row>
    <row r="258" spans="1:4" ht="24">
      <c r="A258" s="5" t="s">
        <v>167</v>
      </c>
      <c r="B258" s="2">
        <v>7894827</v>
      </c>
      <c r="D258" s="3">
        <v>2953</v>
      </c>
    </row>
    <row r="259" spans="1:4" ht="24">
      <c r="A259" s="5" t="s">
        <v>168</v>
      </c>
      <c r="B259" s="10">
        <v>7894828</v>
      </c>
      <c r="D259" s="3">
        <v>1320.51</v>
      </c>
    </row>
    <row r="260" spans="1:4">
      <c r="A260" s="5" t="s">
        <v>169</v>
      </c>
      <c r="B260" s="11">
        <v>7895336</v>
      </c>
      <c r="D260" s="3">
        <v>4140.6449750000002</v>
      </c>
    </row>
    <row r="261" spans="1:4" ht="24">
      <c r="A261" s="5" t="s">
        <v>170</v>
      </c>
      <c r="B261" s="2">
        <v>7896612</v>
      </c>
      <c r="D261" s="3">
        <v>0</v>
      </c>
    </row>
    <row r="262" spans="1:4" ht="24">
      <c r="A262" s="5" t="s">
        <v>313</v>
      </c>
      <c r="B262" s="2">
        <v>7896615</v>
      </c>
      <c r="D262" s="3">
        <v>4194.1750000000002</v>
      </c>
    </row>
    <row r="263" spans="1:4" ht="24">
      <c r="A263" s="5" t="s">
        <v>171</v>
      </c>
      <c r="B263" s="2">
        <v>7897127</v>
      </c>
      <c r="D263" s="3">
        <v>0</v>
      </c>
    </row>
    <row r="264" spans="1:4" ht="24">
      <c r="A264" s="5" t="s">
        <v>172</v>
      </c>
      <c r="B264" s="2">
        <v>7897129</v>
      </c>
      <c r="D264" s="3">
        <v>0</v>
      </c>
    </row>
    <row r="265" spans="1:4">
      <c r="A265" s="5" t="s">
        <v>279</v>
      </c>
      <c r="B265" s="2">
        <v>7907531</v>
      </c>
      <c r="D265" s="3">
        <v>4515</v>
      </c>
    </row>
    <row r="266" spans="1:4">
      <c r="A266" s="5" t="s">
        <v>280</v>
      </c>
      <c r="B266" s="2">
        <v>7907853</v>
      </c>
      <c r="D266" s="3">
        <v>368.03519999999997</v>
      </c>
    </row>
    <row r="267" spans="1:4" ht="24">
      <c r="A267" s="5" t="s">
        <v>281</v>
      </c>
      <c r="B267" s="2">
        <v>7907857</v>
      </c>
      <c r="D267" s="3">
        <v>231.92400000000001</v>
      </c>
    </row>
    <row r="268" spans="1:4" ht="24">
      <c r="A268" s="5" t="s">
        <v>282</v>
      </c>
      <c r="B268" s="2">
        <v>7907859</v>
      </c>
      <c r="D268" s="3">
        <v>382.19194800000002</v>
      </c>
    </row>
    <row r="269" spans="1:4" ht="24">
      <c r="A269" s="5" t="s">
        <v>283</v>
      </c>
      <c r="B269" s="10">
        <v>7907862</v>
      </c>
      <c r="D269" s="3">
        <v>280.97839099999999</v>
      </c>
    </row>
    <row r="270" spans="1:4" ht="24">
      <c r="A270" s="5" t="s">
        <v>284</v>
      </c>
      <c r="B270" s="10">
        <v>7907863</v>
      </c>
      <c r="D270" s="3">
        <v>373.26600000000002</v>
      </c>
    </row>
    <row r="271" spans="1:4" ht="24">
      <c r="A271" s="5" t="s">
        <v>285</v>
      </c>
      <c r="B271" s="10">
        <v>7907865</v>
      </c>
      <c r="D271" s="3">
        <v>216.14500000000001</v>
      </c>
    </row>
    <row r="272" spans="1:4" ht="24">
      <c r="A272" s="5" t="s">
        <v>286</v>
      </c>
      <c r="B272" s="11">
        <v>7907866</v>
      </c>
      <c r="D272" s="3">
        <v>373.49599999999998</v>
      </c>
    </row>
    <row r="273" spans="1:4" ht="24">
      <c r="A273" s="5" t="s">
        <v>287</v>
      </c>
      <c r="B273" s="2">
        <v>7907867</v>
      </c>
      <c r="D273" s="3">
        <v>73.403000000000006</v>
      </c>
    </row>
    <row r="274" spans="1:4">
      <c r="A274" s="5" t="s">
        <v>288</v>
      </c>
      <c r="B274" s="2">
        <v>7907868</v>
      </c>
      <c r="D274" s="3">
        <v>361.2593</v>
      </c>
    </row>
    <row r="275" spans="1:4" ht="24">
      <c r="A275" s="5" t="s">
        <v>289</v>
      </c>
      <c r="B275" s="2">
        <v>7907979</v>
      </c>
      <c r="D275" s="3">
        <v>80.065136999999993</v>
      </c>
    </row>
    <row r="276" spans="1:4" ht="24">
      <c r="A276" s="5" t="s">
        <v>173</v>
      </c>
      <c r="B276" s="2">
        <v>7909265</v>
      </c>
      <c r="D276" s="3">
        <v>1079.2997310000001</v>
      </c>
    </row>
    <row r="277" spans="1:4" ht="24">
      <c r="A277" s="5" t="s">
        <v>174</v>
      </c>
      <c r="B277" s="2">
        <v>7912215</v>
      </c>
      <c r="D277" s="3">
        <v>1731.9059999999999</v>
      </c>
    </row>
    <row r="278" spans="1:4" ht="24">
      <c r="A278" s="5" t="s">
        <v>364</v>
      </c>
      <c r="B278" s="10">
        <v>7912216</v>
      </c>
      <c r="D278" s="3">
        <v>0</v>
      </c>
    </row>
    <row r="279" spans="1:4" ht="24">
      <c r="A279" s="5" t="s">
        <v>175</v>
      </c>
      <c r="B279" s="11">
        <v>7912217</v>
      </c>
      <c r="D279" s="3">
        <v>6695.2820000000002</v>
      </c>
    </row>
    <row r="280" spans="1:4" ht="24">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4">
      <c r="A283" s="5" t="s">
        <v>179</v>
      </c>
      <c r="B283" s="2">
        <v>7919915</v>
      </c>
      <c r="D283" s="3">
        <v>0</v>
      </c>
    </row>
    <row r="284" spans="1:4" ht="24">
      <c r="A284" s="5" t="s">
        <v>180</v>
      </c>
      <c r="B284" s="2">
        <v>7919916</v>
      </c>
      <c r="D284" s="3">
        <v>0</v>
      </c>
    </row>
    <row r="285" spans="1:4" ht="24">
      <c r="A285" s="5" t="s">
        <v>386</v>
      </c>
      <c r="B285" s="2">
        <v>7919918</v>
      </c>
      <c r="D285" s="3">
        <v>0</v>
      </c>
    </row>
    <row r="286" spans="1:4">
      <c r="A286" s="5" t="s">
        <v>387</v>
      </c>
      <c r="B286" s="2">
        <v>7920773</v>
      </c>
      <c r="D286" s="3">
        <v>0</v>
      </c>
    </row>
    <row r="287" spans="1:4" ht="24">
      <c r="A287" s="5" t="s">
        <v>290</v>
      </c>
      <c r="B287" s="2">
        <v>7920774</v>
      </c>
      <c r="D287" s="3">
        <v>471.72399999999999</v>
      </c>
    </row>
    <row r="288" spans="1:4">
      <c r="A288" s="5" t="s">
        <v>339</v>
      </c>
      <c r="B288" s="2">
        <v>7920778</v>
      </c>
      <c r="D288" s="3">
        <v>839.29340000000002</v>
      </c>
    </row>
    <row r="289" spans="1:4" ht="24">
      <c r="A289" s="5" t="s">
        <v>340</v>
      </c>
      <c r="B289" s="12">
        <v>7920782</v>
      </c>
      <c r="D289" s="3">
        <v>1058.4880000000001</v>
      </c>
    </row>
    <row r="290" spans="1:4" ht="24">
      <c r="A290" s="5" t="s">
        <v>314</v>
      </c>
      <c r="B290" s="10">
        <v>7920783</v>
      </c>
      <c r="D290" s="3">
        <v>1093.595</v>
      </c>
    </row>
    <row r="291" spans="1:4" ht="24">
      <c r="A291" s="5" t="s">
        <v>181</v>
      </c>
      <c r="B291" s="11">
        <v>7921923</v>
      </c>
      <c r="D291" s="3">
        <v>684.02120000000002</v>
      </c>
    </row>
    <row r="292" spans="1:4">
      <c r="A292" s="5" t="s">
        <v>242</v>
      </c>
      <c r="B292" s="2">
        <v>7923883</v>
      </c>
      <c r="D292" s="3">
        <v>990</v>
      </c>
    </row>
    <row r="293" spans="1:4" ht="24">
      <c r="A293" s="5" t="s">
        <v>433</v>
      </c>
      <c r="B293" s="2">
        <v>7930647</v>
      </c>
      <c r="D293" s="3">
        <v>4.6890000000000001</v>
      </c>
    </row>
    <row r="294" spans="1:4" ht="24">
      <c r="A294" s="5" t="s">
        <v>434</v>
      </c>
      <c r="B294" s="12">
        <v>7930648</v>
      </c>
      <c r="D294" s="3">
        <v>2.6970000000000001</v>
      </c>
    </row>
    <row r="295" spans="1:4" ht="24">
      <c r="A295" s="5" t="s">
        <v>291</v>
      </c>
      <c r="B295" s="10">
        <v>7930649</v>
      </c>
      <c r="D295" s="3">
        <v>2.0299999999999998</v>
      </c>
    </row>
    <row r="296" spans="1:4" ht="24">
      <c r="A296" s="5" t="s">
        <v>292</v>
      </c>
      <c r="B296" s="13">
        <v>7935828</v>
      </c>
      <c r="D296" s="3">
        <v>1133.3969999999999</v>
      </c>
    </row>
    <row r="297" spans="1:4" ht="24">
      <c r="A297" s="5" t="s">
        <v>315</v>
      </c>
      <c r="B297" s="10">
        <v>7937942</v>
      </c>
      <c r="D297" s="3">
        <v>1048.0170000000001</v>
      </c>
    </row>
    <row r="298" spans="1:4" ht="24">
      <c r="A298" s="5" t="s">
        <v>182</v>
      </c>
      <c r="B298" s="11">
        <v>7939764</v>
      </c>
      <c r="D298" s="3">
        <v>910</v>
      </c>
    </row>
    <row r="299" spans="1:4" ht="36">
      <c r="A299" s="5" t="s">
        <v>183</v>
      </c>
      <c r="B299" s="2">
        <v>7939767</v>
      </c>
      <c r="D299" s="3">
        <v>227.44434200000001</v>
      </c>
    </row>
    <row r="300" spans="1:4" ht="36">
      <c r="A300" s="5" t="s">
        <v>184</v>
      </c>
      <c r="B300" s="2">
        <v>7942562</v>
      </c>
      <c r="D300" s="3">
        <v>1157.2339999999999</v>
      </c>
    </row>
    <row r="301" spans="1:4" ht="24">
      <c r="A301" s="5" t="s">
        <v>243</v>
      </c>
      <c r="B301" s="2">
        <v>7945672</v>
      </c>
      <c r="D301" s="3">
        <v>1146.3969999999999</v>
      </c>
    </row>
    <row r="302" spans="1:4">
      <c r="A302" s="5" t="s">
        <v>244</v>
      </c>
      <c r="B302" s="12">
        <v>7945673</v>
      </c>
      <c r="D302" s="3">
        <v>993.29945199999997</v>
      </c>
    </row>
    <row r="303" spans="1:4" ht="36">
      <c r="A303" s="5" t="s">
        <v>293</v>
      </c>
      <c r="B303" s="10">
        <v>7946978</v>
      </c>
      <c r="D303" s="3">
        <v>588.50266499999998</v>
      </c>
    </row>
    <row r="304" spans="1:4" ht="24">
      <c r="A304" s="5" t="s">
        <v>245</v>
      </c>
      <c r="B304" s="11">
        <v>7946979</v>
      </c>
      <c r="D304" s="3">
        <v>1941.8576619999999</v>
      </c>
    </row>
    <row r="305" spans="1:4" ht="24">
      <c r="A305" s="5" t="s">
        <v>341</v>
      </c>
      <c r="B305" s="2">
        <v>7949893</v>
      </c>
      <c r="D305" s="3">
        <v>2658.8817589999999</v>
      </c>
    </row>
    <row r="306" spans="1:4" ht="24">
      <c r="A306" s="5" t="s">
        <v>342</v>
      </c>
      <c r="B306" s="2">
        <v>7949894</v>
      </c>
      <c r="D306" s="3">
        <v>1803.3979999999999</v>
      </c>
    </row>
    <row r="307" spans="1:4" ht="24">
      <c r="A307" s="5" t="s">
        <v>343</v>
      </c>
      <c r="B307" s="2">
        <v>7949895</v>
      </c>
      <c r="D307" s="3">
        <v>1097.42965</v>
      </c>
    </row>
    <row r="308" spans="1:4" ht="24">
      <c r="A308" s="5" t="s">
        <v>225</v>
      </c>
      <c r="B308" s="10">
        <v>7829566</v>
      </c>
      <c r="D308" s="3">
        <v>0</v>
      </c>
    </row>
    <row r="309" spans="1:4">
      <c r="A309" s="5" t="s">
        <v>226</v>
      </c>
      <c r="B309" s="11">
        <v>7874022</v>
      </c>
      <c r="D309" s="3">
        <v>0</v>
      </c>
    </row>
    <row r="310" spans="1:4" ht="24">
      <c r="A310" s="5" t="s">
        <v>227</v>
      </c>
      <c r="B310" s="2">
        <v>7880886</v>
      </c>
      <c r="D310" s="3">
        <v>800</v>
      </c>
    </row>
    <row r="311" spans="1:4">
      <c r="A311" s="5" t="s">
        <v>228</v>
      </c>
      <c r="B311" s="2">
        <v>7880889</v>
      </c>
      <c r="D311" s="3">
        <v>75.509</v>
      </c>
    </row>
    <row r="312" spans="1:4" ht="36">
      <c r="A312" s="5" t="s">
        <v>185</v>
      </c>
      <c r="B312" s="4">
        <v>7925880</v>
      </c>
      <c r="C312" s="4"/>
      <c r="D312" s="3">
        <v>425.65199999999999</v>
      </c>
    </row>
    <row r="313" spans="1:4" ht="36">
      <c r="A313" s="5" t="s">
        <v>131</v>
      </c>
      <c r="B313">
        <v>7934719</v>
      </c>
      <c r="D313" s="3">
        <v>389.87200000000001</v>
      </c>
    </row>
    <row r="314" spans="1:4" ht="24">
      <c r="A314" s="5" t="s">
        <v>135</v>
      </c>
      <c r="B314">
        <v>7880504</v>
      </c>
      <c r="D314" s="3">
        <v>690.50199999999995</v>
      </c>
    </row>
    <row r="315" spans="1:4" ht="24">
      <c r="A315" s="5" t="s">
        <v>294</v>
      </c>
      <c r="B315">
        <v>320220001</v>
      </c>
      <c r="D315" s="3">
        <v>2000</v>
      </c>
    </row>
    <row r="316" spans="1:4" ht="24">
      <c r="A316" s="5" t="s">
        <v>295</v>
      </c>
      <c r="B316">
        <v>7785543</v>
      </c>
      <c r="D316" s="3">
        <v>0</v>
      </c>
    </row>
    <row r="317" spans="1:4" ht="24">
      <c r="A317" s="5" t="s">
        <v>435</v>
      </c>
      <c r="B317">
        <v>7791358</v>
      </c>
      <c r="D317" s="3">
        <v>36.231999999999999</v>
      </c>
    </row>
    <row r="318" spans="1:4" ht="24">
      <c r="A318" s="5" t="s">
        <v>186</v>
      </c>
      <c r="B318">
        <v>7878158</v>
      </c>
      <c r="D318" s="3">
        <v>2000</v>
      </c>
    </row>
    <row r="319" spans="1:4" ht="24">
      <c r="A319" s="5" t="s">
        <v>187</v>
      </c>
      <c r="B319">
        <v>7902446</v>
      </c>
      <c r="D319" s="3">
        <v>1500</v>
      </c>
    </row>
    <row r="320" spans="1:4" ht="24">
      <c r="A320" s="5" t="s">
        <v>388</v>
      </c>
      <c r="B320">
        <v>7927789</v>
      </c>
      <c r="D320" s="3">
        <v>0</v>
      </c>
    </row>
    <row r="321" spans="1:4">
      <c r="A321" s="5" t="s">
        <v>296</v>
      </c>
      <c r="B321">
        <v>7939769</v>
      </c>
      <c r="D321" s="3">
        <v>753.97500000000002</v>
      </c>
    </row>
    <row r="322" spans="1:4">
      <c r="A322" s="5" t="s">
        <v>316</v>
      </c>
      <c r="B322">
        <v>7941006</v>
      </c>
      <c r="D322" s="3">
        <v>395.59</v>
      </c>
    </row>
    <row r="323" spans="1:4" ht="24">
      <c r="A323" s="5" t="s">
        <v>389</v>
      </c>
      <c r="B323">
        <v>7900928</v>
      </c>
      <c r="D323" s="3">
        <v>0</v>
      </c>
    </row>
    <row r="324" spans="1:4" ht="24">
      <c r="A324" s="5" t="s">
        <v>390</v>
      </c>
      <c r="B324">
        <v>7926507</v>
      </c>
      <c r="D324" s="3">
        <v>0</v>
      </c>
    </row>
    <row r="325" spans="1:4" ht="24">
      <c r="A325" s="5" t="s">
        <v>251</v>
      </c>
      <c r="B325">
        <v>7930651</v>
      </c>
      <c r="D325" s="3">
        <v>0</v>
      </c>
    </row>
    <row r="326" spans="1:4" ht="36">
      <c r="A326" s="5" t="s">
        <v>219</v>
      </c>
      <c r="B326" s="4">
        <v>7940316</v>
      </c>
      <c r="C326" s="4"/>
      <c r="D326" s="4">
        <v>3570.085161</v>
      </c>
    </row>
    <row r="327" spans="1:4">
      <c r="A327" s="5" t="s">
        <v>391</v>
      </c>
      <c r="B327">
        <v>7790658</v>
      </c>
      <c r="D327">
        <v>0</v>
      </c>
    </row>
    <row r="328" spans="1:4" ht="24">
      <c r="A328" s="5" t="s">
        <v>392</v>
      </c>
      <c r="B328">
        <v>7790661</v>
      </c>
      <c r="D328">
        <v>0</v>
      </c>
    </row>
    <row r="329" spans="1:4">
      <c r="A329" s="5" t="s">
        <v>393</v>
      </c>
      <c r="B329">
        <v>7790671</v>
      </c>
      <c r="D329">
        <v>0</v>
      </c>
    </row>
    <row r="330" spans="1:4" ht="24">
      <c r="A330" s="5" t="s">
        <v>394</v>
      </c>
      <c r="B330">
        <v>7790778</v>
      </c>
      <c r="D330">
        <v>0</v>
      </c>
    </row>
    <row r="331" spans="1:4" ht="24">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4">
      <c r="A335" s="5" t="s">
        <v>399</v>
      </c>
      <c r="B335">
        <v>7929887</v>
      </c>
      <c r="D335">
        <v>0</v>
      </c>
    </row>
    <row r="336" spans="1:4" ht="24">
      <c r="A336" s="5" t="s">
        <v>233</v>
      </c>
      <c r="B336">
        <v>7929888</v>
      </c>
      <c r="D336">
        <v>0</v>
      </c>
    </row>
    <row r="337" spans="1:4">
      <c r="A337" s="5" t="s">
        <v>234</v>
      </c>
      <c r="B337">
        <v>7929891</v>
      </c>
      <c r="D337">
        <v>0</v>
      </c>
    </row>
    <row r="338" spans="1:4" ht="24">
      <c r="A338" s="5" t="s">
        <v>400</v>
      </c>
      <c r="B338">
        <v>7930053</v>
      </c>
      <c r="D338">
        <v>0</v>
      </c>
    </row>
    <row r="339" spans="1:4" ht="24">
      <c r="A339" s="5" t="s">
        <v>401</v>
      </c>
      <c r="B339">
        <v>7930062</v>
      </c>
      <c r="D339">
        <v>0</v>
      </c>
    </row>
    <row r="340" spans="1:4" ht="24">
      <c r="A340" s="5" t="s">
        <v>402</v>
      </c>
      <c r="B340">
        <v>7930063</v>
      </c>
      <c r="D340">
        <v>0</v>
      </c>
    </row>
    <row r="341" spans="1:4" ht="2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4">
      <c r="A347" s="5" t="s">
        <v>408</v>
      </c>
      <c r="B347">
        <v>7930585</v>
      </c>
      <c r="D347">
        <v>0</v>
      </c>
    </row>
    <row r="348" spans="1:4">
      <c r="A348" s="5" t="s">
        <v>409</v>
      </c>
      <c r="B348">
        <v>7938864</v>
      </c>
      <c r="D348">
        <v>0</v>
      </c>
    </row>
    <row r="349" spans="1:4">
      <c r="A349" s="5" t="s">
        <v>436</v>
      </c>
      <c r="B349">
        <v>7864217</v>
      </c>
      <c r="D349">
        <v>0</v>
      </c>
    </row>
    <row r="350" spans="1:4" ht="24">
      <c r="A350" s="7" t="s">
        <v>110</v>
      </c>
      <c r="B350" t="s">
        <v>61</v>
      </c>
      <c r="D350">
        <v>5847.15</v>
      </c>
    </row>
    <row r="351" spans="1:4" ht="24">
      <c r="A351" s="5" t="s">
        <v>111</v>
      </c>
      <c r="B351" t="s">
        <v>61</v>
      </c>
      <c r="D351">
        <v>5847.15</v>
      </c>
    </row>
    <row r="352" spans="1:4" ht="24">
      <c r="A352" s="5" t="s">
        <v>162</v>
      </c>
      <c r="B352">
        <v>7885676</v>
      </c>
      <c r="D352">
        <v>1415</v>
      </c>
    </row>
    <row r="353" spans="1:4">
      <c r="A353" s="5" t="s">
        <v>210</v>
      </c>
      <c r="B353">
        <v>7880885</v>
      </c>
      <c r="D353">
        <v>553.29100000000005</v>
      </c>
    </row>
    <row r="354" spans="1:4">
      <c r="A354" s="5" t="s">
        <v>229</v>
      </c>
      <c r="B354">
        <v>7935594</v>
      </c>
      <c r="D354">
        <v>340</v>
      </c>
    </row>
    <row r="355" spans="1:4" ht="24">
      <c r="A355" s="5" t="s">
        <v>232</v>
      </c>
      <c r="B355">
        <v>7942882</v>
      </c>
      <c r="D355">
        <v>248</v>
      </c>
    </row>
    <row r="356" spans="1:4" ht="24">
      <c r="A356" s="5" t="s">
        <v>252</v>
      </c>
      <c r="B356">
        <v>7946364</v>
      </c>
      <c r="D356">
        <v>522</v>
      </c>
    </row>
    <row r="357" spans="1:4">
      <c r="A357" s="5" t="s">
        <v>189</v>
      </c>
      <c r="B357">
        <v>7885656</v>
      </c>
      <c r="D357">
        <v>978.85900000000004</v>
      </c>
    </row>
    <row r="358" spans="1:4" ht="24">
      <c r="A358" s="5" t="s">
        <v>190</v>
      </c>
      <c r="B358">
        <v>7910486</v>
      </c>
      <c r="D358">
        <v>920</v>
      </c>
    </row>
    <row r="359" spans="1:4" ht="24">
      <c r="A359" s="5" t="s">
        <v>191</v>
      </c>
      <c r="B359">
        <v>7913665</v>
      </c>
      <c r="D359">
        <v>870</v>
      </c>
    </row>
    <row r="360" spans="1:4">
      <c r="A360" s="6" t="s">
        <v>192</v>
      </c>
      <c r="B360" t="s">
        <v>61</v>
      </c>
      <c r="D360">
        <v>5221.7060000000001</v>
      </c>
    </row>
    <row r="361" spans="1:4">
      <c r="A361" s="6" t="s">
        <v>82</v>
      </c>
      <c r="B361" t="s">
        <v>61</v>
      </c>
      <c r="D361">
        <v>5221.7060000000001</v>
      </c>
    </row>
    <row r="362" spans="1:4" ht="24">
      <c r="A362" s="7" t="s">
        <v>100</v>
      </c>
      <c r="B362" t="s">
        <v>61</v>
      </c>
      <c r="D362">
        <v>5221.7060000000001</v>
      </c>
    </row>
    <row r="363" spans="1:4" ht="24">
      <c r="A363" s="5" t="s">
        <v>101</v>
      </c>
      <c r="B363" t="s">
        <v>61</v>
      </c>
      <c r="D363">
        <v>5221.7060000000001</v>
      </c>
    </row>
    <row r="364" spans="1:4" ht="24">
      <c r="A364" s="5" t="s">
        <v>297</v>
      </c>
      <c r="B364">
        <v>7920099</v>
      </c>
      <c r="D364">
        <v>94.361000000000004</v>
      </c>
    </row>
    <row r="365" spans="1:4">
      <c r="A365" s="5" t="s">
        <v>298</v>
      </c>
      <c r="B365">
        <v>7927791</v>
      </c>
      <c r="D365">
        <v>369.78899999999999</v>
      </c>
    </row>
    <row r="366" spans="1:4" ht="24">
      <c r="A366" s="5" t="s">
        <v>299</v>
      </c>
      <c r="B366">
        <v>7927792</v>
      </c>
      <c r="D366">
        <v>342.70800000000003</v>
      </c>
    </row>
    <row r="367" spans="1:4" ht="24">
      <c r="A367" s="5" t="s">
        <v>410</v>
      </c>
      <c r="B367">
        <v>7932328</v>
      </c>
      <c r="D367">
        <v>250</v>
      </c>
    </row>
    <row r="368" spans="1:4" ht="24">
      <c r="A368" s="5" t="s">
        <v>246</v>
      </c>
      <c r="B368">
        <v>7939768</v>
      </c>
      <c r="D368">
        <v>547</v>
      </c>
    </row>
    <row r="369" spans="1:4" ht="24">
      <c r="A369" s="5" t="s">
        <v>247</v>
      </c>
      <c r="B369">
        <v>7941876</v>
      </c>
      <c r="D369">
        <v>570.76099999999997</v>
      </c>
    </row>
    <row r="370" spans="1:4" ht="24">
      <c r="A370" s="5" t="s">
        <v>248</v>
      </c>
      <c r="B370">
        <v>7941877</v>
      </c>
      <c r="D370">
        <v>771.00199999999995</v>
      </c>
    </row>
    <row r="371" spans="1:4" ht="24">
      <c r="A371" s="5" t="s">
        <v>230</v>
      </c>
      <c r="B371">
        <v>7942971</v>
      </c>
      <c r="D371">
        <v>124.09099999999999</v>
      </c>
    </row>
    <row r="372" spans="1:4" ht="24">
      <c r="A372" s="5" t="s">
        <v>317</v>
      </c>
      <c r="B372">
        <v>7947467</v>
      </c>
      <c r="D372">
        <v>346.37599999999998</v>
      </c>
    </row>
    <row r="373" spans="1:4" ht="24">
      <c r="A373" s="5" t="s">
        <v>411</v>
      </c>
      <c r="B373">
        <v>7952953</v>
      </c>
      <c r="D373">
        <v>388.084</v>
      </c>
    </row>
    <row r="374" spans="1:4" ht="24">
      <c r="A374" s="5" t="s">
        <v>412</v>
      </c>
      <c r="B374">
        <v>7952955</v>
      </c>
      <c r="D374">
        <v>322.08699999999999</v>
      </c>
    </row>
    <row r="375" spans="1:4" ht="24">
      <c r="A375" s="5" t="s">
        <v>437</v>
      </c>
      <c r="B375">
        <v>7953627</v>
      </c>
      <c r="D375">
        <v>99.009</v>
      </c>
    </row>
    <row r="376" spans="1:4" ht="24">
      <c r="A376" s="5" t="s">
        <v>344</v>
      </c>
      <c r="B376">
        <v>7920485</v>
      </c>
      <c r="D376">
        <v>13.302</v>
      </c>
    </row>
    <row r="377" spans="1:4">
      <c r="A377" s="5" t="s">
        <v>345</v>
      </c>
      <c r="B377">
        <v>7920785</v>
      </c>
      <c r="D377">
        <v>0</v>
      </c>
    </row>
    <row r="378" spans="1:4" ht="24">
      <c r="A378" s="5" t="s">
        <v>346</v>
      </c>
      <c r="B378">
        <v>7926455</v>
      </c>
      <c r="D378">
        <v>20.824999999999999</v>
      </c>
    </row>
    <row r="379" spans="1:4">
      <c r="A379" s="5" t="s">
        <v>347</v>
      </c>
      <c r="B379">
        <v>7926506</v>
      </c>
      <c r="D379">
        <v>28.247</v>
      </c>
    </row>
    <row r="380" spans="1:4" ht="24">
      <c r="A380" s="5" t="s">
        <v>318</v>
      </c>
      <c r="B380">
        <v>7929801</v>
      </c>
      <c r="D380">
        <v>743.65099999999995</v>
      </c>
    </row>
    <row r="381" spans="1:4" ht="24">
      <c r="A381" s="5" t="s">
        <v>348</v>
      </c>
      <c r="B381">
        <v>7929802</v>
      </c>
      <c r="D381">
        <v>28.381</v>
      </c>
    </row>
    <row r="382" spans="1:4" ht="24">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4">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4">
      <c r="A392" s="5" t="s">
        <v>88</v>
      </c>
      <c r="B392">
        <v>7575168</v>
      </c>
      <c r="D392">
        <v>0</v>
      </c>
    </row>
    <row r="393" spans="1:4" ht="24">
      <c r="A393" s="5" t="s">
        <v>90</v>
      </c>
      <c r="B393">
        <v>7602805</v>
      </c>
      <c r="D393">
        <v>1018.4920499999999</v>
      </c>
    </row>
    <row r="394" spans="1:4">
      <c r="A394" s="8" t="s">
        <v>200</v>
      </c>
      <c r="B394" s="4" t="s">
        <v>61</v>
      </c>
      <c r="C394" s="4"/>
      <c r="D394" s="4">
        <v>20634.041603000001</v>
      </c>
    </row>
    <row r="395" spans="1:4" ht="24">
      <c r="A395" s="6" t="s">
        <v>201</v>
      </c>
      <c r="B395" t="s">
        <v>61</v>
      </c>
      <c r="D395">
        <v>20634.041603000001</v>
      </c>
    </row>
    <row r="396" spans="1:4">
      <c r="A396" s="9" t="s">
        <v>202</v>
      </c>
      <c r="B396" t="s">
        <v>61</v>
      </c>
      <c r="D396">
        <v>20634.041603000001</v>
      </c>
    </row>
    <row r="397" spans="1:4" ht="24">
      <c r="A397" s="7" t="s">
        <v>203</v>
      </c>
      <c r="B397" t="s">
        <v>61</v>
      </c>
      <c r="D397">
        <v>20634.041603000001</v>
      </c>
    </row>
    <row r="398" spans="1:4" ht="24">
      <c r="A398" s="5" t="s">
        <v>204</v>
      </c>
      <c r="B398" t="s">
        <v>61</v>
      </c>
      <c r="D398">
        <v>20634.041603000001</v>
      </c>
    </row>
    <row r="399" spans="1:4" ht="24">
      <c r="A399" s="5" t="s">
        <v>87</v>
      </c>
      <c r="B399">
        <v>7555168</v>
      </c>
      <c r="D399">
        <v>14862.586653</v>
      </c>
    </row>
    <row r="400" spans="1:4" ht="24">
      <c r="A400" s="5" t="s">
        <v>88</v>
      </c>
      <c r="B400">
        <v>7575168</v>
      </c>
      <c r="D400">
        <v>0</v>
      </c>
    </row>
    <row r="401" spans="1:4" ht="24">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4">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4">
      <c r="A409" s="5" t="s">
        <v>300</v>
      </c>
      <c r="B409">
        <v>7948536</v>
      </c>
      <c r="D409">
        <v>157.209</v>
      </c>
    </row>
    <row r="410" spans="1:4" ht="24">
      <c r="A410" s="5" t="s">
        <v>301</v>
      </c>
      <c r="B410">
        <v>7948537</v>
      </c>
      <c r="D410">
        <v>157.209</v>
      </c>
    </row>
    <row r="411" spans="1:4" ht="24">
      <c r="A411" s="5" t="s">
        <v>302</v>
      </c>
      <c r="B411">
        <v>7948538</v>
      </c>
      <c r="D411">
        <v>161.52199999999999</v>
      </c>
    </row>
    <row r="412" spans="1:4" ht="24">
      <c r="A412" s="5" t="s">
        <v>146</v>
      </c>
      <c r="B412">
        <v>7938500</v>
      </c>
      <c r="D412">
        <v>0</v>
      </c>
    </row>
    <row r="413" spans="1:4" ht="24">
      <c r="A413" s="5" t="s">
        <v>220</v>
      </c>
      <c r="B413">
        <v>7938865</v>
      </c>
      <c r="D413">
        <v>0</v>
      </c>
    </row>
    <row r="414" spans="1:4" ht="24">
      <c r="A414" s="5" t="s">
        <v>221</v>
      </c>
      <c r="B414">
        <v>7939765</v>
      </c>
      <c r="D414">
        <v>0</v>
      </c>
    </row>
    <row r="415" spans="1:4" ht="24">
      <c r="A415" s="5" t="s">
        <v>222</v>
      </c>
      <c r="B415">
        <v>7939766</v>
      </c>
      <c r="D415">
        <v>0</v>
      </c>
    </row>
    <row r="416" spans="1:4">
      <c r="A416" s="5" t="s">
        <v>223</v>
      </c>
      <c r="B416">
        <v>7941000</v>
      </c>
      <c r="D416">
        <v>0</v>
      </c>
    </row>
    <row r="417" spans="1:4">
      <c r="A417" s="5" t="s">
        <v>224</v>
      </c>
      <c r="B417">
        <v>7941314</v>
      </c>
      <c r="D417">
        <v>0</v>
      </c>
    </row>
    <row r="418" spans="1:4" ht="24">
      <c r="A418" s="5" t="s">
        <v>152</v>
      </c>
      <c r="B418">
        <v>7913664</v>
      </c>
      <c r="D418">
        <v>622.28065200000003</v>
      </c>
    </row>
    <row r="419" spans="1:4" ht="24">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4">
      <c r="A423" s="5" t="s">
        <v>208</v>
      </c>
      <c r="B423">
        <v>7518714</v>
      </c>
      <c r="D423">
        <v>253.999548</v>
      </c>
    </row>
    <row r="424" spans="1:4" ht="24">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B1 Kèm BC</vt:lpstr>
      <vt:lpstr>B2</vt:lpstr>
      <vt:lpstr>B3</vt:lpstr>
      <vt:lpstr>DK</vt:lpstr>
      <vt:lpstr>'B2'!Print_Area</vt:lpstr>
      <vt:lpstr>'B2'!Print_Titles</vt:lpstr>
      <vt:lpstr>'B3'!Print_Titles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Tam</cp:lastModifiedBy>
  <cp:lastPrinted>2023-12-11T01:20:14Z</cp:lastPrinted>
  <dcterms:created xsi:type="dcterms:W3CDTF">2019-08-29T06:44:41Z</dcterms:created>
  <dcterms:modified xsi:type="dcterms:W3CDTF">2024-01-22T03:15:54Z</dcterms:modified>
</cp:coreProperties>
</file>