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KTXH trình HĐND huyện\Trình Huyện ủy\Trình Huyện ủy\"/>
    </mc:Choice>
  </mc:AlternateContent>
  <xr:revisionPtr revIDLastSave="0" documentId="13_ncr:1_{268433CB-D584-4CBE-921D-63F0926F8FE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hu luc bao cao" sheetId="6" r:id="rId1"/>
  </sheets>
  <externalReferences>
    <externalReference r:id="rId2"/>
  </externalReferences>
  <definedNames>
    <definedName name="_xlnm.Print_Area" localSheetId="0">'Phu luc bao cao'!$A$1:$L$125</definedName>
    <definedName name="_xlnm.Print_Titles" localSheetId="0">'Phu luc bao cao'!$4:$6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6" l="1"/>
  <c r="G41" i="6"/>
  <c r="G34" i="6"/>
  <c r="G37" i="6"/>
  <c r="G35" i="6"/>
  <c r="G33" i="6" s="1"/>
  <c r="G21" i="6"/>
  <c r="H110" i="6" l="1"/>
  <c r="H66" i="6" l="1"/>
  <c r="J66" i="6"/>
  <c r="H67" i="6"/>
  <c r="J67" i="6"/>
  <c r="H69" i="6"/>
  <c r="J69" i="6"/>
  <c r="H72" i="6"/>
  <c r="J72" i="6"/>
  <c r="H74" i="6"/>
  <c r="J74" i="6"/>
  <c r="H75" i="6"/>
  <c r="J75" i="6"/>
  <c r="H76" i="6"/>
  <c r="J76" i="6"/>
  <c r="H79" i="6"/>
  <c r="J79" i="6"/>
  <c r="H80" i="6"/>
  <c r="J80" i="6"/>
  <c r="H81" i="6"/>
  <c r="J81" i="6"/>
  <c r="H82" i="6"/>
  <c r="J82" i="6"/>
  <c r="H83" i="6"/>
  <c r="J83" i="6"/>
  <c r="H86" i="6"/>
  <c r="J86" i="6"/>
  <c r="H87" i="6"/>
  <c r="J87" i="6"/>
  <c r="H88" i="6"/>
  <c r="J88" i="6"/>
  <c r="H89" i="6"/>
  <c r="J89" i="6"/>
  <c r="J90" i="6"/>
  <c r="H92" i="6"/>
  <c r="J92" i="6"/>
  <c r="H93" i="6"/>
  <c r="J93" i="6"/>
  <c r="H95" i="6"/>
  <c r="J95" i="6"/>
  <c r="H96" i="6"/>
  <c r="J96" i="6"/>
  <c r="H97" i="6"/>
  <c r="J97" i="6"/>
  <c r="H98" i="6"/>
  <c r="J98" i="6"/>
  <c r="H99" i="6"/>
  <c r="J99" i="6"/>
  <c r="H100" i="6"/>
  <c r="J100" i="6"/>
  <c r="H102" i="6"/>
  <c r="J102" i="6"/>
  <c r="H103" i="6"/>
  <c r="J103" i="6"/>
  <c r="H104" i="6"/>
  <c r="J104" i="6"/>
  <c r="H105" i="6"/>
  <c r="J105" i="6"/>
  <c r="H106" i="6"/>
  <c r="J106" i="6"/>
  <c r="H107" i="6"/>
  <c r="J107" i="6"/>
  <c r="H108" i="6"/>
  <c r="J108" i="6"/>
  <c r="H109" i="6"/>
  <c r="H113" i="6"/>
  <c r="J113" i="6"/>
  <c r="H114" i="6"/>
  <c r="J114" i="6"/>
  <c r="H115" i="6"/>
  <c r="J115" i="6"/>
  <c r="H116" i="6"/>
  <c r="J116" i="6"/>
  <c r="H118" i="6"/>
  <c r="J118" i="6"/>
  <c r="H120" i="6"/>
  <c r="J120" i="6"/>
  <c r="H122" i="6"/>
  <c r="J122" i="6"/>
  <c r="H123" i="6"/>
  <c r="J123" i="6"/>
  <c r="H124" i="6"/>
  <c r="J124" i="6"/>
  <c r="H125" i="6"/>
  <c r="J125" i="6"/>
  <c r="H55" i="6"/>
  <c r="J55" i="6"/>
  <c r="H58" i="6"/>
  <c r="J58" i="6"/>
  <c r="H60" i="6"/>
  <c r="J60" i="6"/>
  <c r="H61" i="6"/>
  <c r="J61" i="6"/>
  <c r="H62" i="6"/>
  <c r="J62" i="6"/>
  <c r="H63" i="6"/>
  <c r="J63" i="6"/>
  <c r="H64" i="6"/>
  <c r="J64" i="6"/>
  <c r="H45" i="6"/>
  <c r="I45" i="6"/>
  <c r="J45" i="6"/>
  <c r="H46" i="6"/>
  <c r="I46" i="6"/>
  <c r="J46" i="6"/>
  <c r="H47" i="6"/>
  <c r="I47" i="6"/>
  <c r="J47" i="6"/>
  <c r="H48" i="6"/>
  <c r="J48" i="6"/>
  <c r="H49" i="6"/>
  <c r="J49" i="6"/>
  <c r="H51" i="6"/>
  <c r="I51" i="6"/>
  <c r="J51" i="6"/>
  <c r="H52" i="6"/>
  <c r="J52" i="6"/>
  <c r="H27" i="6"/>
  <c r="I27" i="6"/>
  <c r="J27" i="6"/>
  <c r="H28" i="6"/>
  <c r="I28" i="6"/>
  <c r="J28" i="6"/>
  <c r="H29" i="6"/>
  <c r="I29" i="6"/>
  <c r="J29" i="6"/>
  <c r="H31" i="6"/>
  <c r="I31" i="6"/>
  <c r="J31" i="6"/>
  <c r="H35" i="6"/>
  <c r="I35" i="6"/>
  <c r="J35" i="6"/>
  <c r="H36" i="6"/>
  <c r="I36" i="6"/>
  <c r="J36" i="6"/>
  <c r="H37" i="6"/>
  <c r="I37" i="6"/>
  <c r="J37" i="6"/>
  <c r="H38" i="6"/>
  <c r="I38" i="6"/>
  <c r="J38" i="6"/>
  <c r="H42" i="6"/>
  <c r="I42" i="6"/>
  <c r="J42" i="6"/>
  <c r="H12" i="6"/>
  <c r="I12" i="6"/>
  <c r="J12" i="6"/>
  <c r="H13" i="6"/>
  <c r="I13" i="6"/>
  <c r="J13" i="6"/>
  <c r="H14" i="6"/>
  <c r="I14" i="6"/>
  <c r="J14" i="6"/>
  <c r="H15" i="6"/>
  <c r="I15" i="6"/>
  <c r="J15" i="6"/>
  <c r="H16" i="6"/>
  <c r="I16" i="6"/>
  <c r="J16" i="6"/>
  <c r="H17" i="6"/>
  <c r="I17" i="6"/>
  <c r="J17" i="6"/>
  <c r="H18" i="6"/>
  <c r="I18" i="6"/>
  <c r="J18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D8" i="6" l="1"/>
  <c r="D41" i="6"/>
  <c r="K41" i="6"/>
  <c r="F8" i="6"/>
  <c r="E8" i="6"/>
  <c r="D34" i="6"/>
  <c r="H33" i="6" l="1"/>
  <c r="I33" i="6"/>
  <c r="J33" i="6"/>
  <c r="H41" i="6"/>
  <c r="I41" i="6"/>
  <c r="J41" i="6"/>
  <c r="E85" i="6"/>
  <c r="E44" i="6"/>
  <c r="E40" i="6"/>
  <c r="E34" i="6"/>
  <c r="G11" i="6" l="1"/>
  <c r="H11" i="6" l="1"/>
  <c r="I11" i="6"/>
  <c r="J11" i="6"/>
  <c r="K11" i="6"/>
  <c r="K8" i="6" s="1"/>
  <c r="K85" i="6" l="1"/>
  <c r="D40" i="6" l="1"/>
  <c r="K40" i="6"/>
  <c r="G40" i="6"/>
  <c r="F40" i="6"/>
  <c r="K34" i="6"/>
  <c r="F34" i="6"/>
  <c r="F85" i="6"/>
  <c r="I39" i="6" l="1"/>
  <c r="H39" i="6"/>
  <c r="J39" i="6"/>
  <c r="G8" i="6"/>
  <c r="H34" i="6"/>
  <c r="I34" i="6"/>
  <c r="J34" i="6"/>
  <c r="H40" i="6"/>
  <c r="I40" i="6"/>
  <c r="J40" i="6"/>
  <c r="D85" i="6"/>
  <c r="J8" i="6" l="1"/>
  <c r="I8" i="6"/>
  <c r="H8" i="6"/>
  <c r="H85" i="6"/>
  <c r="J85" i="6"/>
  <c r="D44" i="6"/>
  <c r="G44" i="6"/>
  <c r="K44" i="6"/>
  <c r="F44" i="6"/>
  <c r="H44" i="6" l="1"/>
  <c r="I44" i="6"/>
  <c r="J44" i="6"/>
</calcChain>
</file>

<file path=xl/sharedStrings.xml><?xml version="1.0" encoding="utf-8"?>
<sst xmlns="http://schemas.openxmlformats.org/spreadsheetml/2006/main" count="329" uniqueCount="161">
  <si>
    <t>TT</t>
  </si>
  <si>
    <t>%</t>
  </si>
  <si>
    <t>-</t>
  </si>
  <si>
    <t>Tỷ đồng</t>
  </si>
  <si>
    <t>Chi ngân sách địa phương</t>
  </si>
  <si>
    <t>I</t>
  </si>
  <si>
    <t>Lâm nghiệp</t>
  </si>
  <si>
    <t>Thủy sản</t>
  </si>
  <si>
    <t>Sản lượng khai thác</t>
  </si>
  <si>
    <t>Sản lượng nuôi trồng</t>
  </si>
  <si>
    <t>II</t>
  </si>
  <si>
    <t>III</t>
  </si>
  <si>
    <t>Người</t>
  </si>
  <si>
    <t>Hợp tác xã</t>
  </si>
  <si>
    <t>Tổ hợp tác</t>
  </si>
  <si>
    <t>Dân số</t>
  </si>
  <si>
    <t>Dân số trung bình</t>
  </si>
  <si>
    <t>Lao động và việc làm</t>
  </si>
  <si>
    <t>Học sinh</t>
  </si>
  <si>
    <t>Hộ</t>
  </si>
  <si>
    <t>Giường</t>
  </si>
  <si>
    <t>Bác sỹ</t>
  </si>
  <si>
    <t>Tỷ lệ trạm y tế xã, phường, thị trấn có bác sỹ làm việc</t>
  </si>
  <si>
    <t>"</t>
  </si>
  <si>
    <t>+</t>
  </si>
  <si>
    <t>Nhà trẻ</t>
  </si>
  <si>
    <t>Tổng số hộ</t>
  </si>
  <si>
    <t>Số hộ nghèo</t>
  </si>
  <si>
    <t xml:space="preserve">Tỷ lệ hộ nghèo </t>
  </si>
  <si>
    <t>Số hộ cận nghèo</t>
  </si>
  <si>
    <t>Tỷ lệ hộ cận nghèo</t>
  </si>
  <si>
    <t>Thu ngân sách địa phương</t>
  </si>
  <si>
    <t>Tổng đàn</t>
  </si>
  <si>
    <t>Đàn trâu</t>
  </si>
  <si>
    <t>Đàn bò</t>
  </si>
  <si>
    <t>Đàn lợn</t>
  </si>
  <si>
    <t>Diện tích</t>
  </si>
  <si>
    <t>Số giường bệnh/10.000 dân (không tính giường trạm y tế xã)</t>
  </si>
  <si>
    <t>Tấn</t>
  </si>
  <si>
    <t>CHỈ TIÊU</t>
  </si>
  <si>
    <t>ĐƠN VỊ</t>
  </si>
  <si>
    <t>Ha</t>
  </si>
  <si>
    <t>Con</t>
  </si>
  <si>
    <t>Tỷ lệ học sinh tốt nghiệp trung học cơ sở, trung học phổ thông chuyển sang học nghề</t>
  </si>
  <si>
    <t>Tỷ lệ dân số nông thôn được cung cấp nước hợp vệ sinh</t>
  </si>
  <si>
    <t>Tỷ lệ xã, phường, thị trấn mạnh về phong trào toàn dân bảo vệ an ninh Tổ quốc.</t>
  </si>
  <si>
    <t>CHỈ TIÊU KINH TẾ</t>
  </si>
  <si>
    <t>Nông nghiệp</t>
  </si>
  <si>
    <t>Trồng trọt</t>
  </si>
  <si>
    <t>a.</t>
  </si>
  <si>
    <t>b.</t>
  </si>
  <si>
    <t>Sản lượng sản phẩm chủ yếu</t>
  </si>
  <si>
    <t>Cây dược liệu</t>
  </si>
  <si>
    <t>Chăn nuôi</t>
  </si>
  <si>
    <t>Nuôi trồng thủy sản</t>
  </si>
  <si>
    <t xml:space="preserve"> Sản lượng thuỷ sản</t>
  </si>
  <si>
    <t>Công nghiệp</t>
  </si>
  <si>
    <t>Triệu Kw/h</t>
  </si>
  <si>
    <t>Tổng mức bán lẻ hàng hóa và doanh thu dịch vụ</t>
  </si>
  <si>
    <t>m3</t>
  </si>
  <si>
    <t>Tổng số  hợp tác xã</t>
  </si>
  <si>
    <t xml:space="preserve">Tổ hợp tác </t>
  </si>
  <si>
    <t>CHỈ TIÊU VĂN HÓA - XÃ HỘI</t>
  </si>
  <si>
    <t xml:space="preserve">Tỷ lệ lao động qua đào tạo </t>
  </si>
  <si>
    <t xml:space="preserve">Trong đó, tỷ lệ lao động được đào tạo nghề </t>
  </si>
  <si>
    <t>Giảm nghèo theo chuẩn nghèo tiếp cận đa chiều</t>
  </si>
  <si>
    <t>Số hộ thoát khỏi nghèo trong năm</t>
  </si>
  <si>
    <t>Giáo dục và Đào tạo</t>
  </si>
  <si>
    <t>Tỷ lệ học sinh đi học đúng độ tuổi</t>
  </si>
  <si>
    <t>Tỷ lệ trường đạt chuẩn quốc gia</t>
  </si>
  <si>
    <t>Y tế</t>
  </si>
  <si>
    <t>Tỷ lệ bao phủ BHXH</t>
  </si>
  <si>
    <t>Tỷ lệ bao phủ bảo hiểm thất nghiệp</t>
  </si>
  <si>
    <t>Số bác sỹ/10.000 dân</t>
  </si>
  <si>
    <t>Tỷ lệ trẻ em &lt; 5 tuổi suy dinh dưỡng thể thấp còi</t>
  </si>
  <si>
    <t>Văn hoá, thể thao, thông tin</t>
  </si>
  <si>
    <t>Tỷ lệ hộ dân tộc thiểu số có đất ở</t>
  </si>
  <si>
    <t>Tỷ lệ hộ dân tộc thiểu số có đất sản xuất</t>
  </si>
  <si>
    <t>Tỷ lệ trẻ em &lt; 5 tuổi suy dinh dưỡng thể nhẹ cân</t>
  </si>
  <si>
    <t>ỷ suất chết mẹ liên quan đến thai sản/100.000 trẻ đẻ sống</t>
  </si>
  <si>
    <t>CHỈ TIÊU MÔI TRUÒNG</t>
  </si>
  <si>
    <t>VI</t>
  </si>
  <si>
    <t>CHỈ TIÊU QUỐC PHÒNG, AN NINH</t>
  </si>
  <si>
    <t>Ghi chú</t>
  </si>
  <si>
    <t>PHỤ LỤC</t>
  </si>
  <si>
    <t xml:space="preserve">Lúa </t>
  </si>
  <si>
    <t>Lúa đông xuân</t>
  </si>
  <si>
    <t>Lúa mùa</t>
  </si>
  <si>
    <t>Cà phê</t>
  </si>
  <si>
    <t>Diện tích trồng mới</t>
  </si>
  <si>
    <t>Diện tích kinh doanh</t>
  </si>
  <si>
    <t>Cao su</t>
  </si>
  <si>
    <t>Sắn</t>
  </si>
  <si>
    <t>Ngô</t>
  </si>
  <si>
    <t xml:space="preserve">Cây ăn quả </t>
  </si>
  <si>
    <t>Cây Mắc ca</t>
  </si>
  <si>
    <t>Sản lượng lương thực có hạt</t>
  </si>
  <si>
    <t>Thóc</t>
  </si>
  <si>
    <t>Cao su mủ tươi</t>
  </si>
  <si>
    <t>Sâm Ngọc linh</t>
  </si>
  <si>
    <t>Cây dược liệu khác</t>
  </si>
  <si>
    <t>Đàn gia cầm</t>
  </si>
  <si>
    <t>Trồng mới rừng</t>
  </si>
  <si>
    <t>Tỷ lệ độ che phủ rừng (có tính cây cao su)</t>
  </si>
  <si>
    <t>Khai thác đá, cát, sỏi các loại</t>
  </si>
  <si>
    <t xml:space="preserve">Điện thương phẩm </t>
  </si>
  <si>
    <t>Số hợp tác xã thành lập mới</t>
  </si>
  <si>
    <t>Mẫu giáo</t>
  </si>
  <si>
    <t>Tiểu học</t>
  </si>
  <si>
    <t>Trung học cơ sở</t>
  </si>
  <si>
    <t>Trung học phổ thông</t>
  </si>
  <si>
    <t>Mầm non</t>
  </si>
  <si>
    <t>Trung học Cơ sở</t>
  </si>
  <si>
    <t>Cà phê nhân</t>
  </si>
  <si>
    <t>Năm 2022</t>
  </si>
  <si>
    <t>Thực hiện 2021</t>
  </si>
  <si>
    <t>Trong đó, trồng mới</t>
  </si>
  <si>
    <t>Diện tích nuôi ao hồ nhỏ</t>
  </si>
  <si>
    <t xml:space="preserve">Tỷ lệ xã đạt Bộ tiêu chí  quốc gia về y tế xã </t>
  </si>
  <si>
    <t>Tỷ lệ giải quyết tố giác, tin báo về tội phạm, kiến nghị khởi tố</t>
  </si>
  <si>
    <t>Tỷ lệ điều tra, khám phá án</t>
  </si>
  <si>
    <t>Tỷ lệ giao quân</t>
  </si>
  <si>
    <t>xã</t>
  </si>
  <si>
    <t>Đàn dê</t>
  </si>
  <si>
    <t>Cây rau đậu</t>
  </si>
  <si>
    <t>1.1</t>
  </si>
  <si>
    <t>1.2</t>
  </si>
  <si>
    <t>1.3</t>
  </si>
  <si>
    <t>1.4</t>
  </si>
  <si>
    <t>1.5</t>
  </si>
  <si>
    <t>Tổng số học sinh đầu năm học do huyện quản lý</t>
  </si>
  <si>
    <t>bổ túc Trung học phổ thông</t>
  </si>
  <si>
    <t>&lt;18,5</t>
  </si>
  <si>
    <t>Bảo vệ và chăm sóc trẻ em</t>
  </si>
  <si>
    <t>Số xã triển khai chương trình hành động vì trẻ em</t>
  </si>
  <si>
    <t>16,50</t>
  </si>
  <si>
    <t>TH-THCS</t>
  </si>
  <si>
    <r>
      <t>Số người được giải quyết việc làm (</t>
    </r>
    <r>
      <rPr>
        <i/>
        <sz val="10"/>
        <rFont val="Times New Roman"/>
        <family val="1"/>
      </rPr>
      <t>tăng thêm trong năm</t>
    </r>
    <r>
      <rPr>
        <sz val="10"/>
        <rFont val="Times New Roman"/>
        <family val="1"/>
      </rPr>
      <t>)</t>
    </r>
  </si>
  <si>
    <r>
      <t xml:space="preserve">Tỷ lệ bao phủ y tế </t>
    </r>
    <r>
      <rPr>
        <i/>
        <sz val="10"/>
        <rFont val="Times New Roman"/>
        <family val="1"/>
      </rPr>
      <t>(Số liệu của KH thực hiện 2022 theo QĐ của Thủ tướng chính phủ)</t>
    </r>
  </si>
  <si>
    <t>Tỷ lệ xã có nhà văn hóa</t>
  </si>
  <si>
    <t>Tỷ lệ thôn đạt danh hiệu văn hóa</t>
  </si>
  <si>
    <t>&lt; 34,5</t>
  </si>
  <si>
    <t>&lt; 18</t>
  </si>
  <si>
    <t>Trong đó trồng mới</t>
  </si>
  <si>
    <t>Trồng mới trong dân</t>
  </si>
  <si>
    <t>Trồng mới doanh nghiệp</t>
  </si>
  <si>
    <t>Tổng số tổ hợp tác thành lập mới</t>
  </si>
  <si>
    <t>Số hiện có trong dân</t>
  </si>
  <si>
    <t>Kế hoạch tỉnh giao</t>
  </si>
  <si>
    <t>Kế hoạch huyện giao</t>
  </si>
  <si>
    <t>9=8/4</t>
  </si>
  <si>
    <t>10=8/5</t>
  </si>
  <si>
    <t>11=8/6</t>
  </si>
  <si>
    <t>Số hiện có trong doanh nghiệp</t>
  </si>
  <si>
    <t>so với thực hiện 2021 (%)</t>
  </si>
  <si>
    <t xml:space="preserve"> so với kế hoạch tỉnh giao  năm 2022 (%)</t>
  </si>
  <si>
    <t>so với kế hoạch huyện giao năm 2022 (%)</t>
  </si>
  <si>
    <t>Chỉ tiêu năm 2023</t>
  </si>
  <si>
    <t>KẾT QUẢ THỰC HIỆN CÁC CHỈ TIÊU NĂM 2022 VÀ KẾ HOẠCH NĂM 2023</t>
  </si>
  <si>
    <t>Thực hiện năm 2022</t>
  </si>
  <si>
    <t>&lt;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</si>
</sst>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_);_(* \(#,##0\);_(* &quot;-&quot;_);_(@_)"/>
    <numFmt numFmtId="165" formatCode="_(* #,##0.00_);_(* \(#,##0.00\);_(* &quot;-&quot;??_);_(@_)"/>
    <numFmt numFmtId="166" formatCode="#,##0;[Red]#,##0"/>
    <numFmt numFmtId="167" formatCode="#,##0.0"/>
    <numFmt numFmtId="168" formatCode="0.0"/>
    <numFmt numFmtId="169" formatCode="0.000"/>
    <numFmt numFmtId="170" formatCode="_(* #,##0.0_);_(* \(#,##0.0\);_(* &quot;-&quot;??_);_(@_)"/>
    <numFmt numFmtId="171" formatCode="_(* #,##0.0_);_(* \(#,##0.0\);_(* &quot;-&quot;_);_(@_)"/>
    <numFmt numFmtId="172" formatCode="_(* #,##0.00_);_(* \(#,##0.00\);_(* &quot;-&quot;_);_(@_)"/>
    <numFmt numFmtId="173" formatCode="_(* #,##0.000_);_(* \(#,##0.000\);_(* &quot;-&quot;_);_(@_)"/>
    <numFmt numFmtId="174" formatCode="_(* #,##0.0_);_(* \(#,##0.0\);_(* &quot;-&quot;?_);_(@_)"/>
    <numFmt numFmtId="175" formatCode="_-* #,##0.00\ _₫_-;\-* #,##0.00\ _₫_-;_-* &quot;-&quot;??\ _₫_-;_-@_-"/>
    <numFmt numFmtId="176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.VnArial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Arial Narrow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0" fontId="9" fillId="0" borderId="0"/>
    <xf numFmtId="0" fontId="6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5" fillId="2" borderId="3" xfId="0" applyFont="1" applyFill="1" applyBorder="1" applyAlignment="1">
      <alignment horizontal="right" vertical="center" wrapText="1"/>
    </xf>
    <xf numFmtId="168" fontId="5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0" fontId="5" fillId="2" borderId="3" xfId="17" quotePrefix="1" applyFont="1" applyFill="1" applyBorder="1" applyAlignment="1">
      <alignment vertical="center" wrapText="1"/>
    </xf>
    <xf numFmtId="0" fontId="5" fillId="2" borderId="3" xfId="17" applyFont="1" applyFill="1" applyBorder="1" applyAlignment="1">
      <alignment horizontal="center" vertical="center" wrapText="1"/>
    </xf>
    <xf numFmtId="169" fontId="7" fillId="0" borderId="0" xfId="0" applyNumberFormat="1" applyFont="1"/>
    <xf numFmtId="0" fontId="5" fillId="2" borderId="3" xfId="17" applyFont="1" applyFill="1" applyBorder="1" applyAlignment="1">
      <alignment vertical="center" wrapText="1"/>
    </xf>
    <xf numFmtId="3" fontId="5" fillId="2" borderId="3" xfId="18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3" xfId="14" applyFont="1" applyFill="1" applyBorder="1" applyAlignment="1">
      <alignment horizontal="center" vertical="center"/>
    </xf>
    <xf numFmtId="0" fontId="5" fillId="2" borderId="3" xfId="14" applyFont="1" applyFill="1" applyBorder="1" applyAlignment="1">
      <alignment horizontal="justify" vertical="center" wrapText="1"/>
    </xf>
    <xf numFmtId="0" fontId="5" fillId="2" borderId="3" xfId="7" applyFont="1" applyFill="1" applyBorder="1" applyAlignment="1">
      <alignment horizontal="center" vertical="center"/>
    </xf>
    <xf numFmtId="170" fontId="5" fillId="2" borderId="3" xfId="21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/>
    </xf>
    <xf numFmtId="166" fontId="5" fillId="2" borderId="3" xfId="14" applyNumberFormat="1" applyFont="1" applyFill="1" applyBorder="1" applyAlignment="1">
      <alignment horizontal="center" vertical="center" wrapText="1"/>
    </xf>
    <xf numFmtId="0" fontId="5" fillId="2" borderId="3" xfId="1" quotePrefix="1" applyFont="1" applyFill="1" applyBorder="1" applyAlignment="1">
      <alignment horizontal="justify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7" quotePrefix="1" applyFont="1" applyFill="1" applyBorder="1" applyAlignment="1">
      <alignment horizontal="center" vertical="center"/>
    </xf>
    <xf numFmtId="49" fontId="5" fillId="2" borderId="3" xfId="7" applyNumberFormat="1" applyFont="1" applyFill="1" applyBorder="1" applyAlignment="1">
      <alignment horizontal="justify" vertical="center" wrapText="1"/>
    </xf>
    <xf numFmtId="171" fontId="5" fillId="2" borderId="3" xfId="22" applyNumberFormat="1" applyFont="1" applyFill="1" applyBorder="1" applyAlignment="1">
      <alignment horizontal="right" vertical="center" wrapText="1"/>
    </xf>
    <xf numFmtId="171" fontId="5" fillId="2" borderId="3" xfId="0" applyNumberFormat="1" applyFont="1" applyFill="1" applyBorder="1" applyAlignment="1">
      <alignment horizontal="right" vertical="center"/>
    </xf>
    <xf numFmtId="171" fontId="5" fillId="2" borderId="3" xfId="21" applyNumberFormat="1" applyFont="1" applyFill="1" applyBorder="1" applyAlignment="1">
      <alignment horizontal="right" vertical="center" wrapText="1"/>
    </xf>
    <xf numFmtId="171" fontId="5" fillId="2" borderId="3" xfId="0" applyNumberFormat="1" applyFont="1" applyFill="1" applyBorder="1" applyAlignment="1">
      <alignment horizontal="right" vertical="center" wrapText="1"/>
    </xf>
    <xf numFmtId="172" fontId="5" fillId="2" borderId="3" xfId="22" applyNumberFormat="1" applyFont="1" applyFill="1" applyBorder="1" applyAlignment="1">
      <alignment horizontal="right" vertical="center" wrapText="1"/>
    </xf>
    <xf numFmtId="172" fontId="5" fillId="2" borderId="3" xfId="0" applyNumberFormat="1" applyFont="1" applyFill="1" applyBorder="1" applyAlignment="1">
      <alignment horizontal="right" vertical="center" wrapText="1"/>
    </xf>
    <xf numFmtId="173" fontId="5" fillId="2" borderId="3" xfId="0" applyNumberFormat="1" applyFont="1" applyFill="1" applyBorder="1" applyAlignment="1">
      <alignment horizontal="right" vertical="center" wrapText="1"/>
    </xf>
    <xf numFmtId="170" fontId="5" fillId="0" borderId="0" xfId="0" applyNumberFormat="1" applyFont="1"/>
    <xf numFmtId="0" fontId="5" fillId="2" borderId="3" xfId="15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left" vertical="center" wrapText="1"/>
    </xf>
    <xf numFmtId="165" fontId="5" fillId="2" borderId="3" xfId="21" applyFont="1" applyFill="1" applyBorder="1" applyAlignment="1">
      <alignment horizontal="right" vertical="center" wrapText="1"/>
    </xf>
    <xf numFmtId="167" fontId="5" fillId="2" borderId="3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8" fillId="2" borderId="3" xfId="0" quotePrefix="1" applyFont="1" applyFill="1" applyBorder="1" applyAlignment="1">
      <alignment horizontal="left" vertical="center" wrapText="1"/>
    </xf>
    <xf numFmtId="167" fontId="8" fillId="2" borderId="3" xfId="0" applyNumberFormat="1" applyFont="1" applyFill="1" applyBorder="1" applyAlignment="1">
      <alignment horizontal="right" vertical="center" wrapText="1"/>
    </xf>
    <xf numFmtId="174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/>
    </xf>
    <xf numFmtId="170" fontId="5" fillId="2" borderId="3" xfId="21" applyNumberFormat="1" applyFont="1" applyFill="1" applyBorder="1" applyAlignment="1">
      <alignment horizontal="right" vertical="center"/>
    </xf>
    <xf numFmtId="168" fontId="5" fillId="2" borderId="3" xfId="21" applyNumberFormat="1" applyFont="1" applyFill="1" applyBorder="1" applyAlignment="1">
      <alignment horizontal="right" vertical="center" wrapText="1"/>
    </xf>
    <xf numFmtId="0" fontId="8" fillId="2" borderId="3" xfId="15" applyFont="1" applyFill="1" applyBorder="1" applyAlignment="1">
      <alignment horizontal="center" vertical="center"/>
    </xf>
    <xf numFmtId="0" fontId="8" fillId="2" borderId="3" xfId="15" applyFont="1" applyFill="1" applyBorder="1" applyAlignment="1">
      <alignment horizontal="justify" vertical="center" wrapText="1"/>
    </xf>
    <xf numFmtId="0" fontId="5" fillId="2" borderId="3" xfId="15" applyFont="1" applyFill="1" applyBorder="1" applyAlignment="1">
      <alignment vertical="center" wrapText="1"/>
    </xf>
    <xf numFmtId="0" fontId="5" fillId="2" borderId="3" xfId="15" applyFont="1" applyFill="1" applyBorder="1" applyAlignment="1">
      <alignment horizontal="left" vertical="center" wrapText="1" indent="1"/>
    </xf>
    <xf numFmtId="0" fontId="5" fillId="2" borderId="3" xfId="15" quotePrefix="1" applyFont="1" applyFill="1" applyBorder="1" applyAlignment="1">
      <alignment horizontal="left" vertical="center" wrapText="1" indent="1"/>
    </xf>
    <xf numFmtId="170" fontId="8" fillId="2" borderId="3" xfId="21" applyNumberFormat="1" applyFont="1" applyFill="1" applyBorder="1" applyAlignment="1">
      <alignment horizontal="right" vertical="center" wrapText="1"/>
    </xf>
    <xf numFmtId="170" fontId="8" fillId="2" borderId="3" xfId="21" applyNumberFormat="1" applyFont="1" applyFill="1" applyBorder="1" applyAlignment="1">
      <alignment horizontal="right" vertical="center"/>
    </xf>
    <xf numFmtId="165" fontId="8" fillId="2" borderId="3" xfId="2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/>
    </xf>
    <xf numFmtId="0" fontId="5" fillId="2" borderId="3" xfId="15" quotePrefix="1" applyFont="1" applyFill="1" applyBorder="1" applyAlignment="1">
      <alignment vertical="center" wrapText="1"/>
    </xf>
    <xf numFmtId="3" fontId="5" fillId="2" borderId="3" xfId="14" applyNumberFormat="1" applyFont="1" applyFill="1" applyBorder="1" applyAlignment="1">
      <alignment horizontal="right" vertical="center"/>
    </xf>
    <xf numFmtId="0" fontId="5" fillId="2" borderId="3" xfId="15" applyFont="1" applyFill="1" applyBorder="1" applyAlignment="1">
      <alignment horizontal="center" vertical="center" wrapText="1"/>
    </xf>
    <xf numFmtId="0" fontId="8" fillId="2" borderId="3" xfId="15" applyFont="1" applyFill="1" applyBorder="1" applyAlignment="1">
      <alignment vertical="center" wrapText="1"/>
    </xf>
    <xf numFmtId="0" fontId="5" fillId="2" borderId="3" xfId="14" applyFont="1" applyFill="1" applyBorder="1" applyAlignment="1">
      <alignment vertical="center" wrapText="1"/>
    </xf>
    <xf numFmtId="0" fontId="8" fillId="2" borderId="3" xfId="14" applyFont="1" applyFill="1" applyBorder="1" applyAlignment="1">
      <alignment horizontal="center" vertical="center"/>
    </xf>
    <xf numFmtId="0" fontId="8" fillId="2" borderId="3" xfId="14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167" fontId="5" fillId="2" borderId="3" xfId="14" applyNumberFormat="1" applyFont="1" applyFill="1" applyBorder="1" applyAlignment="1">
      <alignment horizontal="right" vertical="center"/>
    </xf>
    <xf numFmtId="166" fontId="8" fillId="2" borderId="3" xfId="14" applyNumberFormat="1" applyFont="1" applyFill="1" applyBorder="1" applyAlignment="1">
      <alignment horizontal="center" vertical="center" wrapText="1"/>
    </xf>
    <xf numFmtId="166" fontId="8" fillId="2" borderId="3" xfId="14" applyNumberFormat="1" applyFont="1" applyFill="1" applyBorder="1" applyAlignment="1">
      <alignment horizontal="justify" vertical="center" wrapText="1"/>
    </xf>
    <xf numFmtId="166" fontId="8" fillId="2" borderId="3" xfId="14" applyNumberFormat="1" applyFont="1" applyFill="1" applyBorder="1" applyAlignment="1">
      <alignment horizontal="center" vertical="center"/>
    </xf>
    <xf numFmtId="166" fontId="8" fillId="2" borderId="3" xfId="14" quotePrefix="1" applyNumberFormat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4" fontId="5" fillId="2" borderId="3" xfId="14" applyNumberFormat="1" applyFont="1" applyFill="1" applyBorder="1" applyAlignment="1">
      <alignment horizontal="right" vertical="center"/>
    </xf>
    <xf numFmtId="0" fontId="8" fillId="2" borderId="3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4" applyNumberFormat="1" applyFont="1" applyFill="1" applyBorder="1" applyAlignment="1">
      <alignment horizontal="right" vertical="center"/>
    </xf>
    <xf numFmtId="4" fontId="5" fillId="2" borderId="3" xfId="2" applyNumberFormat="1" applyFont="1" applyFill="1" applyBorder="1" applyAlignment="1">
      <alignment horizontal="right" vertical="center"/>
    </xf>
    <xf numFmtId="167" fontId="5" fillId="2" borderId="3" xfId="4" applyNumberFormat="1" applyFont="1" applyFill="1" applyBorder="1" applyAlignment="1">
      <alignment horizontal="right" vertical="center"/>
    </xf>
    <xf numFmtId="167" fontId="5" fillId="2" borderId="3" xfId="2" applyNumberFormat="1" applyFont="1" applyFill="1" applyBorder="1" applyAlignment="1">
      <alignment horizontal="right" vertical="center"/>
    </xf>
    <xf numFmtId="0" fontId="5" fillId="2" borderId="3" xfId="16" applyFont="1" applyFill="1" applyBorder="1" applyAlignment="1">
      <alignment horizontal="justify" vertical="center" wrapText="1"/>
    </xf>
    <xf numFmtId="0" fontId="5" fillId="2" borderId="3" xfId="16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right" vertical="center"/>
    </xf>
    <xf numFmtId="0" fontId="8" fillId="2" borderId="3" xfId="16" quotePrefix="1" applyFont="1" applyFill="1" applyBorder="1" applyAlignment="1">
      <alignment horizontal="justify" vertical="center" wrapText="1"/>
    </xf>
    <xf numFmtId="0" fontId="8" fillId="2" borderId="3" xfId="16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right" vertical="center"/>
    </xf>
    <xf numFmtId="0" fontId="7" fillId="2" borderId="3" xfId="16" applyFont="1" applyFill="1" applyBorder="1" applyAlignment="1">
      <alignment horizontal="center" vertical="center" wrapText="1"/>
    </xf>
    <xf numFmtId="0" fontId="5" fillId="2" borderId="3" xfId="19" applyFont="1" applyFill="1" applyBorder="1" applyAlignment="1">
      <alignment horizontal="right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justify" vertical="center" wrapText="1"/>
    </xf>
    <xf numFmtId="0" fontId="5" fillId="2" borderId="3" xfId="2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right" vertical="center"/>
    </xf>
    <xf numFmtId="0" fontId="5" fillId="2" borderId="3" xfId="2" quotePrefix="1" applyFont="1" applyFill="1" applyBorder="1" applyAlignment="1">
      <alignment horizontal="justify" vertical="center" wrapText="1"/>
    </xf>
    <xf numFmtId="49" fontId="5" fillId="2" borderId="3" xfId="2" quotePrefix="1" applyNumberFormat="1" applyFont="1" applyFill="1" applyBorder="1" applyAlignment="1">
      <alignment horizontal="justify" vertical="center" wrapText="1"/>
    </xf>
    <xf numFmtId="49" fontId="5" fillId="2" borderId="3" xfId="2" applyNumberFormat="1" applyFont="1" applyFill="1" applyBorder="1" applyAlignment="1">
      <alignment horizontal="justify" vertical="center" wrapText="1"/>
    </xf>
    <xf numFmtId="0" fontId="8" fillId="2" borderId="3" xfId="2" applyFont="1" applyFill="1" applyBorder="1" applyAlignment="1">
      <alignment horizontal="center" vertical="top"/>
    </xf>
    <xf numFmtId="49" fontId="8" fillId="2" borderId="3" xfId="2" applyNumberFormat="1" applyFont="1" applyFill="1" applyBorder="1" applyAlignment="1">
      <alignment horizontal="justify" vertical="center" wrapText="1"/>
    </xf>
    <xf numFmtId="0" fontId="8" fillId="2" borderId="3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top"/>
    </xf>
    <xf numFmtId="0" fontId="7" fillId="2" borderId="3" xfId="2" applyFont="1" applyFill="1" applyBorder="1" applyAlignment="1">
      <alignment horizontal="center" vertical="center"/>
    </xf>
    <xf numFmtId="0" fontId="5" fillId="2" borderId="3" xfId="7" applyFont="1" applyFill="1" applyBorder="1" applyAlignment="1">
      <alignment horizontal="center" vertical="center" wrapText="1"/>
    </xf>
    <xf numFmtId="167" fontId="5" fillId="2" borderId="3" xfId="7" applyNumberFormat="1" applyFont="1" applyFill="1" applyBorder="1" applyAlignment="1">
      <alignment horizontal="right" vertical="center"/>
    </xf>
    <xf numFmtId="4" fontId="5" fillId="2" borderId="3" xfId="7" applyNumberFormat="1" applyFont="1" applyFill="1" applyBorder="1" applyAlignment="1">
      <alignment horizontal="right" vertical="center"/>
    </xf>
    <xf numFmtId="49" fontId="5" fillId="2" borderId="3" xfId="7" quotePrefix="1" applyNumberFormat="1" applyFont="1" applyFill="1" applyBorder="1" applyAlignment="1">
      <alignment horizontal="justify" vertical="center" wrapText="1"/>
    </xf>
    <xf numFmtId="2" fontId="5" fillId="2" borderId="3" xfId="3" applyNumberFormat="1" applyFont="1" applyFill="1" applyBorder="1" applyAlignment="1">
      <alignment horizontal="right" vertical="center"/>
    </xf>
    <xf numFmtId="4" fontId="5" fillId="2" borderId="3" xfId="8" applyNumberFormat="1" applyFont="1" applyFill="1" applyBorder="1" applyAlignment="1">
      <alignment horizontal="right" vertical="center"/>
    </xf>
    <xf numFmtId="0" fontId="5" fillId="2" borderId="3" xfId="3" applyFont="1" applyFill="1" applyBorder="1" applyAlignment="1">
      <alignment vertical="center" wrapText="1"/>
    </xf>
    <xf numFmtId="1" fontId="5" fillId="2" borderId="3" xfId="3" applyNumberFormat="1" applyFont="1" applyFill="1" applyBorder="1" applyAlignment="1">
      <alignment horizontal="right" vertical="center"/>
    </xf>
    <xf numFmtId="49" fontId="7" fillId="2" borderId="3" xfId="2" applyNumberFormat="1" applyFont="1" applyFill="1" applyBorder="1" applyAlignment="1">
      <alignment horizontal="justify" vertical="center" wrapText="1"/>
    </xf>
    <xf numFmtId="0" fontId="5" fillId="2" borderId="3" xfId="3" quotePrefix="1" applyFont="1" applyFill="1" applyBorder="1" applyAlignment="1">
      <alignment horizontal="left" vertical="center" wrapText="1"/>
    </xf>
    <xf numFmtId="0" fontId="5" fillId="2" borderId="3" xfId="3" quotePrefix="1" applyFont="1" applyFill="1" applyBorder="1" applyAlignment="1">
      <alignment horizontal="center" vertical="center" wrapText="1"/>
    </xf>
    <xf numFmtId="167" fontId="5" fillId="2" borderId="3" xfId="3" quotePrefix="1" applyNumberFormat="1" applyFont="1" applyFill="1" applyBorder="1" applyAlignment="1">
      <alignment horizontal="right"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center"/>
    </xf>
    <xf numFmtId="168" fontId="5" fillId="2" borderId="8" xfId="21" applyNumberFormat="1" applyFont="1" applyFill="1" applyBorder="1" applyAlignment="1">
      <alignment horizontal="right" vertical="center" wrapText="1"/>
    </xf>
    <xf numFmtId="170" fontId="5" fillId="2" borderId="8" xfId="21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 vertical="center" wrapText="1"/>
    </xf>
    <xf numFmtId="175" fontId="5" fillId="2" borderId="3" xfId="0" applyNumberFormat="1" applyFont="1" applyFill="1" applyBorder="1" applyAlignment="1">
      <alignment horizontal="right"/>
    </xf>
    <xf numFmtId="176" fontId="5" fillId="2" borderId="3" xfId="2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3">
    <cellStyle name="Comma" xfId="21" builtinId="3"/>
    <cellStyle name="Comma [0]" xfId="22" builtinId="6"/>
    <cellStyle name="Comma 2" xfId="4" xr:uid="{00000000-0005-0000-0000-000002000000}"/>
    <cellStyle name="Comma 2 5" xfId="18" xr:uid="{00000000-0005-0000-0000-000003000000}"/>
    <cellStyle name="Comma 3" xfId="8" xr:uid="{00000000-0005-0000-0000-000004000000}"/>
    <cellStyle name="Comma 3 3" xfId="12" xr:uid="{00000000-0005-0000-0000-000005000000}"/>
    <cellStyle name="Comma 5 2" xfId="13" xr:uid="{00000000-0005-0000-0000-000006000000}"/>
    <cellStyle name="Normal" xfId="0" builtinId="0"/>
    <cellStyle name="Normal - Style1 2" xfId="11" xr:uid="{00000000-0005-0000-0000-000008000000}"/>
    <cellStyle name="Normal 12" xfId="5" xr:uid="{00000000-0005-0000-0000-000009000000}"/>
    <cellStyle name="Normal 19" xfId="6" xr:uid="{00000000-0005-0000-0000-00000A000000}"/>
    <cellStyle name="Normal 2 3" xfId="16" xr:uid="{00000000-0005-0000-0000-00000B000000}"/>
    <cellStyle name="Normal 3_17 bieu (hung cap nhap)" xfId="7" xr:uid="{00000000-0005-0000-0000-00000C000000}"/>
    <cellStyle name="Normal 5" xfId="9" xr:uid="{00000000-0005-0000-0000-00000D000000}"/>
    <cellStyle name="Normal 5 3" xfId="17" xr:uid="{00000000-0005-0000-0000-00000E000000}"/>
    <cellStyle name="Normal 6" xfId="20" xr:uid="{00000000-0005-0000-0000-00000F000000}"/>
    <cellStyle name="Normal 7" xfId="3" xr:uid="{00000000-0005-0000-0000-000010000000}"/>
    <cellStyle name="Normal 7 2" xfId="10" xr:uid="{00000000-0005-0000-0000-000011000000}"/>
    <cellStyle name="Normal_17 bieu (hung cap nhap)" xfId="14" xr:uid="{00000000-0005-0000-0000-000012000000}"/>
    <cellStyle name="Normal_bieu mau 2012 (cap nhap)" xfId="2" xr:uid="{00000000-0005-0000-0000-000013000000}"/>
    <cellStyle name="Normal_bieu mau KH2008" xfId="1" xr:uid="{00000000-0005-0000-0000-000014000000}"/>
    <cellStyle name="Normal_Bieu XDKH 2010- Dia phuong (hung)" xfId="15" xr:uid="{00000000-0005-0000-0000-000015000000}"/>
    <cellStyle name="Normal_Sheet1" xfId="19" xr:uid="{00000000-0005-0000-0000-000016000000}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8;M%202022/b&#225;o%20c&#225;o%20th&#225;ng/KH%20n&#259;m%202023/K&#7871;%20ho&#7841;ch%20t&#7841;m%20giao%20NN%20n&#259;m%202023/Bieu-mau-xay-dung-ke-hoach-KTXH-nam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TH các xã"/>
    </sheetNames>
    <sheetDataSet>
      <sheetData sheetId="0">
        <row r="65">
          <cell r="H65">
            <v>43.800000000000004</v>
          </cell>
        </row>
        <row r="67">
          <cell r="H67">
            <v>210.34000000000003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126"/>
  <sheetViews>
    <sheetView tabSelected="1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G64" sqref="G64"/>
    </sheetView>
  </sheetViews>
  <sheetFormatPr defaultRowHeight="13.15"/>
  <cols>
    <col min="1" max="1" width="4.59765625" style="1" customWidth="1"/>
    <col min="2" max="2" width="36.73046875" style="1" customWidth="1"/>
    <col min="3" max="3" width="9.86328125" style="1" customWidth="1"/>
    <col min="4" max="11" width="10.73046875" style="1" customWidth="1"/>
    <col min="12" max="12" width="10.9296875" style="1" customWidth="1"/>
    <col min="13" max="183" width="9.1328125" style="1"/>
    <col min="184" max="184" width="4.59765625" style="1" customWidth="1"/>
    <col min="185" max="185" width="38.59765625" style="1" customWidth="1"/>
    <col min="186" max="186" width="13" style="1" customWidth="1"/>
    <col min="187" max="187" width="0" style="1" hidden="1" customWidth="1"/>
    <col min="188" max="188" width="13.265625" style="1" customWidth="1"/>
    <col min="189" max="193" width="0" style="1" hidden="1" customWidth="1"/>
    <col min="194" max="194" width="12.265625" style="1" customWidth="1"/>
    <col min="195" max="195" width="13.3984375" style="1" customWidth="1"/>
    <col min="196" max="196" width="15.73046875" style="1" customWidth="1"/>
    <col min="197" max="439" width="9.1328125" style="1"/>
    <col min="440" max="440" width="4.59765625" style="1" customWidth="1"/>
    <col min="441" max="441" width="38.59765625" style="1" customWidth="1"/>
    <col min="442" max="442" width="13" style="1" customWidth="1"/>
    <col min="443" max="443" width="0" style="1" hidden="1" customWidth="1"/>
    <col min="444" max="444" width="13.265625" style="1" customWidth="1"/>
    <col min="445" max="449" width="0" style="1" hidden="1" customWidth="1"/>
    <col min="450" max="450" width="12.265625" style="1" customWidth="1"/>
    <col min="451" max="451" width="13.3984375" style="1" customWidth="1"/>
    <col min="452" max="452" width="15.73046875" style="1" customWidth="1"/>
    <col min="453" max="695" width="9.1328125" style="1"/>
    <col min="696" max="696" width="4.59765625" style="1" customWidth="1"/>
    <col min="697" max="697" width="38.59765625" style="1" customWidth="1"/>
    <col min="698" max="698" width="13" style="1" customWidth="1"/>
    <col min="699" max="699" width="0" style="1" hidden="1" customWidth="1"/>
    <col min="700" max="700" width="13.265625" style="1" customWidth="1"/>
    <col min="701" max="705" width="0" style="1" hidden="1" customWidth="1"/>
    <col min="706" max="706" width="12.265625" style="1" customWidth="1"/>
    <col min="707" max="707" width="13.3984375" style="1" customWidth="1"/>
    <col min="708" max="708" width="15.73046875" style="1" customWidth="1"/>
    <col min="709" max="951" width="9.1328125" style="1"/>
    <col min="952" max="952" width="4.59765625" style="1" customWidth="1"/>
    <col min="953" max="953" width="38.59765625" style="1" customWidth="1"/>
    <col min="954" max="954" width="13" style="1" customWidth="1"/>
    <col min="955" max="955" width="0" style="1" hidden="1" customWidth="1"/>
    <col min="956" max="956" width="13.265625" style="1" customWidth="1"/>
    <col min="957" max="961" width="0" style="1" hidden="1" customWidth="1"/>
    <col min="962" max="962" width="12.265625" style="1" customWidth="1"/>
    <col min="963" max="963" width="13.3984375" style="1" customWidth="1"/>
    <col min="964" max="964" width="15.73046875" style="1" customWidth="1"/>
    <col min="965" max="1207" width="9.1328125" style="1"/>
    <col min="1208" max="1208" width="4.59765625" style="1" customWidth="1"/>
    <col min="1209" max="1209" width="38.59765625" style="1" customWidth="1"/>
    <col min="1210" max="1210" width="13" style="1" customWidth="1"/>
    <col min="1211" max="1211" width="0" style="1" hidden="1" customWidth="1"/>
    <col min="1212" max="1212" width="13.265625" style="1" customWidth="1"/>
    <col min="1213" max="1217" width="0" style="1" hidden="1" customWidth="1"/>
    <col min="1218" max="1218" width="12.265625" style="1" customWidth="1"/>
    <col min="1219" max="1219" width="13.3984375" style="1" customWidth="1"/>
    <col min="1220" max="1220" width="15.73046875" style="1" customWidth="1"/>
    <col min="1221" max="1463" width="9.1328125" style="1"/>
    <col min="1464" max="1464" width="4.59765625" style="1" customWidth="1"/>
    <col min="1465" max="1465" width="38.59765625" style="1" customWidth="1"/>
    <col min="1466" max="1466" width="13" style="1" customWidth="1"/>
    <col min="1467" max="1467" width="0" style="1" hidden="1" customWidth="1"/>
    <col min="1468" max="1468" width="13.265625" style="1" customWidth="1"/>
    <col min="1469" max="1473" width="0" style="1" hidden="1" customWidth="1"/>
    <col min="1474" max="1474" width="12.265625" style="1" customWidth="1"/>
    <col min="1475" max="1475" width="13.3984375" style="1" customWidth="1"/>
    <col min="1476" max="1476" width="15.73046875" style="1" customWidth="1"/>
    <col min="1477" max="1719" width="9.1328125" style="1"/>
    <col min="1720" max="1720" width="4.59765625" style="1" customWidth="1"/>
    <col min="1721" max="1721" width="38.59765625" style="1" customWidth="1"/>
    <col min="1722" max="1722" width="13" style="1" customWidth="1"/>
    <col min="1723" max="1723" width="0" style="1" hidden="1" customWidth="1"/>
    <col min="1724" max="1724" width="13.265625" style="1" customWidth="1"/>
    <col min="1725" max="1729" width="0" style="1" hidden="1" customWidth="1"/>
    <col min="1730" max="1730" width="12.265625" style="1" customWidth="1"/>
    <col min="1731" max="1731" width="13.3984375" style="1" customWidth="1"/>
    <col min="1732" max="1732" width="15.73046875" style="1" customWidth="1"/>
    <col min="1733" max="1975" width="9.1328125" style="1"/>
    <col min="1976" max="1976" width="4.59765625" style="1" customWidth="1"/>
    <col min="1977" max="1977" width="38.59765625" style="1" customWidth="1"/>
    <col min="1978" max="1978" width="13" style="1" customWidth="1"/>
    <col min="1979" max="1979" width="0" style="1" hidden="1" customWidth="1"/>
    <col min="1980" max="1980" width="13.265625" style="1" customWidth="1"/>
    <col min="1981" max="1985" width="0" style="1" hidden="1" customWidth="1"/>
    <col min="1986" max="1986" width="12.265625" style="1" customWidth="1"/>
    <col min="1987" max="1987" width="13.3984375" style="1" customWidth="1"/>
    <col min="1988" max="1988" width="15.73046875" style="1" customWidth="1"/>
    <col min="1989" max="2231" width="9.1328125" style="1"/>
    <col min="2232" max="2232" width="4.59765625" style="1" customWidth="1"/>
    <col min="2233" max="2233" width="38.59765625" style="1" customWidth="1"/>
    <col min="2234" max="2234" width="13" style="1" customWidth="1"/>
    <col min="2235" max="2235" width="0" style="1" hidden="1" customWidth="1"/>
    <col min="2236" max="2236" width="13.265625" style="1" customWidth="1"/>
    <col min="2237" max="2241" width="0" style="1" hidden="1" customWidth="1"/>
    <col min="2242" max="2242" width="12.265625" style="1" customWidth="1"/>
    <col min="2243" max="2243" width="13.3984375" style="1" customWidth="1"/>
    <col min="2244" max="2244" width="15.73046875" style="1" customWidth="1"/>
    <col min="2245" max="2487" width="9.1328125" style="1"/>
    <col min="2488" max="2488" width="4.59765625" style="1" customWidth="1"/>
    <col min="2489" max="2489" width="38.59765625" style="1" customWidth="1"/>
    <col min="2490" max="2490" width="13" style="1" customWidth="1"/>
    <col min="2491" max="2491" width="0" style="1" hidden="1" customWidth="1"/>
    <col min="2492" max="2492" width="13.265625" style="1" customWidth="1"/>
    <col min="2493" max="2497" width="0" style="1" hidden="1" customWidth="1"/>
    <col min="2498" max="2498" width="12.265625" style="1" customWidth="1"/>
    <col min="2499" max="2499" width="13.3984375" style="1" customWidth="1"/>
    <col min="2500" max="2500" width="15.73046875" style="1" customWidth="1"/>
    <col min="2501" max="2743" width="9.1328125" style="1"/>
    <col min="2744" max="2744" width="4.59765625" style="1" customWidth="1"/>
    <col min="2745" max="2745" width="38.59765625" style="1" customWidth="1"/>
    <col min="2746" max="2746" width="13" style="1" customWidth="1"/>
    <col min="2747" max="2747" width="0" style="1" hidden="1" customWidth="1"/>
    <col min="2748" max="2748" width="13.265625" style="1" customWidth="1"/>
    <col min="2749" max="2753" width="0" style="1" hidden="1" customWidth="1"/>
    <col min="2754" max="2754" width="12.265625" style="1" customWidth="1"/>
    <col min="2755" max="2755" width="13.3984375" style="1" customWidth="1"/>
    <col min="2756" max="2756" width="15.73046875" style="1" customWidth="1"/>
    <col min="2757" max="2999" width="9.1328125" style="1"/>
    <col min="3000" max="3000" width="4.59765625" style="1" customWidth="1"/>
    <col min="3001" max="3001" width="38.59765625" style="1" customWidth="1"/>
    <col min="3002" max="3002" width="13" style="1" customWidth="1"/>
    <col min="3003" max="3003" width="0" style="1" hidden="1" customWidth="1"/>
    <col min="3004" max="3004" width="13.265625" style="1" customWidth="1"/>
    <col min="3005" max="3009" width="0" style="1" hidden="1" customWidth="1"/>
    <col min="3010" max="3010" width="12.265625" style="1" customWidth="1"/>
    <col min="3011" max="3011" width="13.3984375" style="1" customWidth="1"/>
    <col min="3012" max="3012" width="15.73046875" style="1" customWidth="1"/>
    <col min="3013" max="3255" width="9.1328125" style="1"/>
    <col min="3256" max="3256" width="4.59765625" style="1" customWidth="1"/>
    <col min="3257" max="3257" width="38.59765625" style="1" customWidth="1"/>
    <col min="3258" max="3258" width="13" style="1" customWidth="1"/>
    <col min="3259" max="3259" width="0" style="1" hidden="1" customWidth="1"/>
    <col min="3260" max="3260" width="13.265625" style="1" customWidth="1"/>
    <col min="3261" max="3265" width="0" style="1" hidden="1" customWidth="1"/>
    <col min="3266" max="3266" width="12.265625" style="1" customWidth="1"/>
    <col min="3267" max="3267" width="13.3984375" style="1" customWidth="1"/>
    <col min="3268" max="3268" width="15.73046875" style="1" customWidth="1"/>
    <col min="3269" max="3511" width="9.1328125" style="1"/>
    <col min="3512" max="3512" width="4.59765625" style="1" customWidth="1"/>
    <col min="3513" max="3513" width="38.59765625" style="1" customWidth="1"/>
    <col min="3514" max="3514" width="13" style="1" customWidth="1"/>
    <col min="3515" max="3515" width="0" style="1" hidden="1" customWidth="1"/>
    <col min="3516" max="3516" width="13.265625" style="1" customWidth="1"/>
    <col min="3517" max="3521" width="0" style="1" hidden="1" customWidth="1"/>
    <col min="3522" max="3522" width="12.265625" style="1" customWidth="1"/>
    <col min="3523" max="3523" width="13.3984375" style="1" customWidth="1"/>
    <col min="3524" max="3524" width="15.73046875" style="1" customWidth="1"/>
    <col min="3525" max="3767" width="9.1328125" style="1"/>
    <col min="3768" max="3768" width="4.59765625" style="1" customWidth="1"/>
    <col min="3769" max="3769" width="38.59765625" style="1" customWidth="1"/>
    <col min="3770" max="3770" width="13" style="1" customWidth="1"/>
    <col min="3771" max="3771" width="0" style="1" hidden="1" customWidth="1"/>
    <col min="3772" max="3772" width="13.265625" style="1" customWidth="1"/>
    <col min="3773" max="3777" width="0" style="1" hidden="1" customWidth="1"/>
    <col min="3778" max="3778" width="12.265625" style="1" customWidth="1"/>
    <col min="3779" max="3779" width="13.3984375" style="1" customWidth="1"/>
    <col min="3780" max="3780" width="15.73046875" style="1" customWidth="1"/>
    <col min="3781" max="4023" width="9.1328125" style="1"/>
    <col min="4024" max="4024" width="4.59765625" style="1" customWidth="1"/>
    <col min="4025" max="4025" width="38.59765625" style="1" customWidth="1"/>
    <col min="4026" max="4026" width="13" style="1" customWidth="1"/>
    <col min="4027" max="4027" width="0" style="1" hidden="1" customWidth="1"/>
    <col min="4028" max="4028" width="13.265625" style="1" customWidth="1"/>
    <col min="4029" max="4033" width="0" style="1" hidden="1" customWidth="1"/>
    <col min="4034" max="4034" width="12.265625" style="1" customWidth="1"/>
    <col min="4035" max="4035" width="13.3984375" style="1" customWidth="1"/>
    <col min="4036" max="4036" width="15.73046875" style="1" customWidth="1"/>
    <col min="4037" max="4279" width="9.1328125" style="1"/>
    <col min="4280" max="4280" width="4.59765625" style="1" customWidth="1"/>
    <col min="4281" max="4281" width="38.59765625" style="1" customWidth="1"/>
    <col min="4282" max="4282" width="13" style="1" customWidth="1"/>
    <col min="4283" max="4283" width="0" style="1" hidden="1" customWidth="1"/>
    <col min="4284" max="4284" width="13.265625" style="1" customWidth="1"/>
    <col min="4285" max="4289" width="0" style="1" hidden="1" customWidth="1"/>
    <col min="4290" max="4290" width="12.265625" style="1" customWidth="1"/>
    <col min="4291" max="4291" width="13.3984375" style="1" customWidth="1"/>
    <col min="4292" max="4292" width="15.73046875" style="1" customWidth="1"/>
    <col min="4293" max="4535" width="9.1328125" style="1"/>
    <col min="4536" max="4536" width="4.59765625" style="1" customWidth="1"/>
    <col min="4537" max="4537" width="38.59765625" style="1" customWidth="1"/>
    <col min="4538" max="4538" width="13" style="1" customWidth="1"/>
    <col min="4539" max="4539" width="0" style="1" hidden="1" customWidth="1"/>
    <col min="4540" max="4540" width="13.265625" style="1" customWidth="1"/>
    <col min="4541" max="4545" width="0" style="1" hidden="1" customWidth="1"/>
    <col min="4546" max="4546" width="12.265625" style="1" customWidth="1"/>
    <col min="4547" max="4547" width="13.3984375" style="1" customWidth="1"/>
    <col min="4548" max="4548" width="15.73046875" style="1" customWidth="1"/>
    <col min="4549" max="4791" width="9.1328125" style="1"/>
    <col min="4792" max="4792" width="4.59765625" style="1" customWidth="1"/>
    <col min="4793" max="4793" width="38.59765625" style="1" customWidth="1"/>
    <col min="4794" max="4794" width="13" style="1" customWidth="1"/>
    <col min="4795" max="4795" width="0" style="1" hidden="1" customWidth="1"/>
    <col min="4796" max="4796" width="13.265625" style="1" customWidth="1"/>
    <col min="4797" max="4801" width="0" style="1" hidden="1" customWidth="1"/>
    <col min="4802" max="4802" width="12.265625" style="1" customWidth="1"/>
    <col min="4803" max="4803" width="13.3984375" style="1" customWidth="1"/>
    <col min="4804" max="4804" width="15.73046875" style="1" customWidth="1"/>
    <col min="4805" max="5047" width="9.1328125" style="1"/>
    <col min="5048" max="5048" width="4.59765625" style="1" customWidth="1"/>
    <col min="5049" max="5049" width="38.59765625" style="1" customWidth="1"/>
    <col min="5050" max="5050" width="13" style="1" customWidth="1"/>
    <col min="5051" max="5051" width="0" style="1" hidden="1" customWidth="1"/>
    <col min="5052" max="5052" width="13.265625" style="1" customWidth="1"/>
    <col min="5053" max="5057" width="0" style="1" hidden="1" customWidth="1"/>
    <col min="5058" max="5058" width="12.265625" style="1" customWidth="1"/>
    <col min="5059" max="5059" width="13.3984375" style="1" customWidth="1"/>
    <col min="5060" max="5060" width="15.73046875" style="1" customWidth="1"/>
    <col min="5061" max="5303" width="9.1328125" style="1"/>
    <col min="5304" max="5304" width="4.59765625" style="1" customWidth="1"/>
    <col min="5305" max="5305" width="38.59765625" style="1" customWidth="1"/>
    <col min="5306" max="5306" width="13" style="1" customWidth="1"/>
    <col min="5307" max="5307" width="0" style="1" hidden="1" customWidth="1"/>
    <col min="5308" max="5308" width="13.265625" style="1" customWidth="1"/>
    <col min="5309" max="5313" width="0" style="1" hidden="1" customWidth="1"/>
    <col min="5314" max="5314" width="12.265625" style="1" customWidth="1"/>
    <col min="5315" max="5315" width="13.3984375" style="1" customWidth="1"/>
    <col min="5316" max="5316" width="15.73046875" style="1" customWidth="1"/>
    <col min="5317" max="5559" width="9.1328125" style="1"/>
    <col min="5560" max="5560" width="4.59765625" style="1" customWidth="1"/>
    <col min="5561" max="5561" width="38.59765625" style="1" customWidth="1"/>
    <col min="5562" max="5562" width="13" style="1" customWidth="1"/>
    <col min="5563" max="5563" width="0" style="1" hidden="1" customWidth="1"/>
    <col min="5564" max="5564" width="13.265625" style="1" customWidth="1"/>
    <col min="5565" max="5569" width="0" style="1" hidden="1" customWidth="1"/>
    <col min="5570" max="5570" width="12.265625" style="1" customWidth="1"/>
    <col min="5571" max="5571" width="13.3984375" style="1" customWidth="1"/>
    <col min="5572" max="5572" width="15.73046875" style="1" customWidth="1"/>
    <col min="5573" max="5815" width="9.1328125" style="1"/>
    <col min="5816" max="5816" width="4.59765625" style="1" customWidth="1"/>
    <col min="5817" max="5817" width="38.59765625" style="1" customWidth="1"/>
    <col min="5818" max="5818" width="13" style="1" customWidth="1"/>
    <col min="5819" max="5819" width="0" style="1" hidden="1" customWidth="1"/>
    <col min="5820" max="5820" width="13.265625" style="1" customWidth="1"/>
    <col min="5821" max="5825" width="0" style="1" hidden="1" customWidth="1"/>
    <col min="5826" max="5826" width="12.265625" style="1" customWidth="1"/>
    <col min="5827" max="5827" width="13.3984375" style="1" customWidth="1"/>
    <col min="5828" max="5828" width="15.73046875" style="1" customWidth="1"/>
    <col min="5829" max="6071" width="9.1328125" style="1"/>
    <col min="6072" max="6072" width="4.59765625" style="1" customWidth="1"/>
    <col min="6073" max="6073" width="38.59765625" style="1" customWidth="1"/>
    <col min="6074" max="6074" width="13" style="1" customWidth="1"/>
    <col min="6075" max="6075" width="0" style="1" hidden="1" customWidth="1"/>
    <col min="6076" max="6076" width="13.265625" style="1" customWidth="1"/>
    <col min="6077" max="6081" width="0" style="1" hidden="1" customWidth="1"/>
    <col min="6082" max="6082" width="12.265625" style="1" customWidth="1"/>
    <col min="6083" max="6083" width="13.3984375" style="1" customWidth="1"/>
    <col min="6084" max="6084" width="15.73046875" style="1" customWidth="1"/>
    <col min="6085" max="6327" width="9.1328125" style="1"/>
    <col min="6328" max="6328" width="4.59765625" style="1" customWidth="1"/>
    <col min="6329" max="6329" width="38.59765625" style="1" customWidth="1"/>
    <col min="6330" max="6330" width="13" style="1" customWidth="1"/>
    <col min="6331" max="6331" width="0" style="1" hidden="1" customWidth="1"/>
    <col min="6332" max="6332" width="13.265625" style="1" customWidth="1"/>
    <col min="6333" max="6337" width="0" style="1" hidden="1" customWidth="1"/>
    <col min="6338" max="6338" width="12.265625" style="1" customWidth="1"/>
    <col min="6339" max="6339" width="13.3984375" style="1" customWidth="1"/>
    <col min="6340" max="6340" width="15.73046875" style="1" customWidth="1"/>
    <col min="6341" max="6583" width="9.1328125" style="1"/>
    <col min="6584" max="6584" width="4.59765625" style="1" customWidth="1"/>
    <col min="6585" max="6585" width="38.59765625" style="1" customWidth="1"/>
    <col min="6586" max="6586" width="13" style="1" customWidth="1"/>
    <col min="6587" max="6587" width="0" style="1" hidden="1" customWidth="1"/>
    <col min="6588" max="6588" width="13.265625" style="1" customWidth="1"/>
    <col min="6589" max="6593" width="0" style="1" hidden="1" customWidth="1"/>
    <col min="6594" max="6594" width="12.265625" style="1" customWidth="1"/>
    <col min="6595" max="6595" width="13.3984375" style="1" customWidth="1"/>
    <col min="6596" max="6596" width="15.73046875" style="1" customWidth="1"/>
    <col min="6597" max="6839" width="9.1328125" style="1"/>
    <col min="6840" max="6840" width="4.59765625" style="1" customWidth="1"/>
    <col min="6841" max="6841" width="38.59765625" style="1" customWidth="1"/>
    <col min="6842" max="6842" width="13" style="1" customWidth="1"/>
    <col min="6843" max="6843" width="0" style="1" hidden="1" customWidth="1"/>
    <col min="6844" max="6844" width="13.265625" style="1" customWidth="1"/>
    <col min="6845" max="6849" width="0" style="1" hidden="1" customWidth="1"/>
    <col min="6850" max="6850" width="12.265625" style="1" customWidth="1"/>
    <col min="6851" max="6851" width="13.3984375" style="1" customWidth="1"/>
    <col min="6852" max="6852" width="15.73046875" style="1" customWidth="1"/>
    <col min="6853" max="7095" width="9.1328125" style="1"/>
    <col min="7096" max="7096" width="4.59765625" style="1" customWidth="1"/>
    <col min="7097" max="7097" width="38.59765625" style="1" customWidth="1"/>
    <col min="7098" max="7098" width="13" style="1" customWidth="1"/>
    <col min="7099" max="7099" width="0" style="1" hidden="1" customWidth="1"/>
    <col min="7100" max="7100" width="13.265625" style="1" customWidth="1"/>
    <col min="7101" max="7105" width="0" style="1" hidden="1" customWidth="1"/>
    <col min="7106" max="7106" width="12.265625" style="1" customWidth="1"/>
    <col min="7107" max="7107" width="13.3984375" style="1" customWidth="1"/>
    <col min="7108" max="7108" width="15.73046875" style="1" customWidth="1"/>
    <col min="7109" max="7351" width="9.1328125" style="1"/>
    <col min="7352" max="7352" width="4.59765625" style="1" customWidth="1"/>
    <col min="7353" max="7353" width="38.59765625" style="1" customWidth="1"/>
    <col min="7354" max="7354" width="13" style="1" customWidth="1"/>
    <col min="7355" max="7355" width="0" style="1" hidden="1" customWidth="1"/>
    <col min="7356" max="7356" width="13.265625" style="1" customWidth="1"/>
    <col min="7357" max="7361" width="0" style="1" hidden="1" customWidth="1"/>
    <col min="7362" max="7362" width="12.265625" style="1" customWidth="1"/>
    <col min="7363" max="7363" width="13.3984375" style="1" customWidth="1"/>
    <col min="7364" max="7364" width="15.73046875" style="1" customWidth="1"/>
    <col min="7365" max="7607" width="9.1328125" style="1"/>
    <col min="7608" max="7608" width="4.59765625" style="1" customWidth="1"/>
    <col min="7609" max="7609" width="38.59765625" style="1" customWidth="1"/>
    <col min="7610" max="7610" width="13" style="1" customWidth="1"/>
    <col min="7611" max="7611" width="0" style="1" hidden="1" customWidth="1"/>
    <col min="7612" max="7612" width="13.265625" style="1" customWidth="1"/>
    <col min="7613" max="7617" width="0" style="1" hidden="1" customWidth="1"/>
    <col min="7618" max="7618" width="12.265625" style="1" customWidth="1"/>
    <col min="7619" max="7619" width="13.3984375" style="1" customWidth="1"/>
    <col min="7620" max="7620" width="15.73046875" style="1" customWidth="1"/>
    <col min="7621" max="7863" width="9.1328125" style="1"/>
    <col min="7864" max="7864" width="4.59765625" style="1" customWidth="1"/>
    <col min="7865" max="7865" width="38.59765625" style="1" customWidth="1"/>
    <col min="7866" max="7866" width="13" style="1" customWidth="1"/>
    <col min="7867" max="7867" width="0" style="1" hidden="1" customWidth="1"/>
    <col min="7868" max="7868" width="13.265625" style="1" customWidth="1"/>
    <col min="7869" max="7873" width="0" style="1" hidden="1" customWidth="1"/>
    <col min="7874" max="7874" width="12.265625" style="1" customWidth="1"/>
    <col min="7875" max="7875" width="13.3984375" style="1" customWidth="1"/>
    <col min="7876" max="7876" width="15.73046875" style="1" customWidth="1"/>
    <col min="7877" max="8119" width="9.1328125" style="1"/>
    <col min="8120" max="8120" width="4.59765625" style="1" customWidth="1"/>
    <col min="8121" max="8121" width="38.59765625" style="1" customWidth="1"/>
    <col min="8122" max="8122" width="13" style="1" customWidth="1"/>
    <col min="8123" max="8123" width="0" style="1" hidden="1" customWidth="1"/>
    <col min="8124" max="8124" width="13.265625" style="1" customWidth="1"/>
    <col min="8125" max="8129" width="0" style="1" hidden="1" customWidth="1"/>
    <col min="8130" max="8130" width="12.265625" style="1" customWidth="1"/>
    <col min="8131" max="8131" width="13.3984375" style="1" customWidth="1"/>
    <col min="8132" max="8132" width="15.73046875" style="1" customWidth="1"/>
    <col min="8133" max="8375" width="9.1328125" style="1"/>
    <col min="8376" max="8376" width="4.59765625" style="1" customWidth="1"/>
    <col min="8377" max="8377" width="38.59765625" style="1" customWidth="1"/>
    <col min="8378" max="8378" width="13" style="1" customWidth="1"/>
    <col min="8379" max="8379" width="0" style="1" hidden="1" customWidth="1"/>
    <col min="8380" max="8380" width="13.265625" style="1" customWidth="1"/>
    <col min="8381" max="8385" width="0" style="1" hidden="1" customWidth="1"/>
    <col min="8386" max="8386" width="12.265625" style="1" customWidth="1"/>
    <col min="8387" max="8387" width="13.3984375" style="1" customWidth="1"/>
    <col min="8388" max="8388" width="15.73046875" style="1" customWidth="1"/>
    <col min="8389" max="8631" width="9.1328125" style="1"/>
    <col min="8632" max="8632" width="4.59765625" style="1" customWidth="1"/>
    <col min="8633" max="8633" width="38.59765625" style="1" customWidth="1"/>
    <col min="8634" max="8634" width="13" style="1" customWidth="1"/>
    <col min="8635" max="8635" width="0" style="1" hidden="1" customWidth="1"/>
    <col min="8636" max="8636" width="13.265625" style="1" customWidth="1"/>
    <col min="8637" max="8641" width="0" style="1" hidden="1" customWidth="1"/>
    <col min="8642" max="8642" width="12.265625" style="1" customWidth="1"/>
    <col min="8643" max="8643" width="13.3984375" style="1" customWidth="1"/>
    <col min="8644" max="8644" width="15.73046875" style="1" customWidth="1"/>
    <col min="8645" max="8887" width="9.1328125" style="1"/>
    <col min="8888" max="8888" width="4.59765625" style="1" customWidth="1"/>
    <col min="8889" max="8889" width="38.59765625" style="1" customWidth="1"/>
    <col min="8890" max="8890" width="13" style="1" customWidth="1"/>
    <col min="8891" max="8891" width="0" style="1" hidden="1" customWidth="1"/>
    <col min="8892" max="8892" width="13.265625" style="1" customWidth="1"/>
    <col min="8893" max="8897" width="0" style="1" hidden="1" customWidth="1"/>
    <col min="8898" max="8898" width="12.265625" style="1" customWidth="1"/>
    <col min="8899" max="8899" width="13.3984375" style="1" customWidth="1"/>
    <col min="8900" max="8900" width="15.73046875" style="1" customWidth="1"/>
    <col min="8901" max="9143" width="9.1328125" style="1"/>
    <col min="9144" max="9144" width="4.59765625" style="1" customWidth="1"/>
    <col min="9145" max="9145" width="38.59765625" style="1" customWidth="1"/>
    <col min="9146" max="9146" width="13" style="1" customWidth="1"/>
    <col min="9147" max="9147" width="0" style="1" hidden="1" customWidth="1"/>
    <col min="9148" max="9148" width="13.265625" style="1" customWidth="1"/>
    <col min="9149" max="9153" width="0" style="1" hidden="1" customWidth="1"/>
    <col min="9154" max="9154" width="12.265625" style="1" customWidth="1"/>
    <col min="9155" max="9155" width="13.3984375" style="1" customWidth="1"/>
    <col min="9156" max="9156" width="15.73046875" style="1" customWidth="1"/>
    <col min="9157" max="9399" width="9.1328125" style="1"/>
    <col min="9400" max="9400" width="4.59765625" style="1" customWidth="1"/>
    <col min="9401" max="9401" width="38.59765625" style="1" customWidth="1"/>
    <col min="9402" max="9402" width="13" style="1" customWidth="1"/>
    <col min="9403" max="9403" width="0" style="1" hidden="1" customWidth="1"/>
    <col min="9404" max="9404" width="13.265625" style="1" customWidth="1"/>
    <col min="9405" max="9409" width="0" style="1" hidden="1" customWidth="1"/>
    <col min="9410" max="9410" width="12.265625" style="1" customWidth="1"/>
    <col min="9411" max="9411" width="13.3984375" style="1" customWidth="1"/>
    <col min="9412" max="9412" width="15.73046875" style="1" customWidth="1"/>
    <col min="9413" max="9655" width="9.1328125" style="1"/>
    <col min="9656" max="9656" width="4.59765625" style="1" customWidth="1"/>
    <col min="9657" max="9657" width="38.59765625" style="1" customWidth="1"/>
    <col min="9658" max="9658" width="13" style="1" customWidth="1"/>
    <col min="9659" max="9659" width="0" style="1" hidden="1" customWidth="1"/>
    <col min="9660" max="9660" width="13.265625" style="1" customWidth="1"/>
    <col min="9661" max="9665" width="0" style="1" hidden="1" customWidth="1"/>
    <col min="9666" max="9666" width="12.265625" style="1" customWidth="1"/>
    <col min="9667" max="9667" width="13.3984375" style="1" customWidth="1"/>
    <col min="9668" max="9668" width="15.73046875" style="1" customWidth="1"/>
    <col min="9669" max="9911" width="9.1328125" style="1"/>
    <col min="9912" max="9912" width="4.59765625" style="1" customWidth="1"/>
    <col min="9913" max="9913" width="38.59765625" style="1" customWidth="1"/>
    <col min="9914" max="9914" width="13" style="1" customWidth="1"/>
    <col min="9915" max="9915" width="0" style="1" hidden="1" customWidth="1"/>
    <col min="9916" max="9916" width="13.265625" style="1" customWidth="1"/>
    <col min="9917" max="9921" width="0" style="1" hidden="1" customWidth="1"/>
    <col min="9922" max="9922" width="12.265625" style="1" customWidth="1"/>
    <col min="9923" max="9923" width="13.3984375" style="1" customWidth="1"/>
    <col min="9924" max="9924" width="15.73046875" style="1" customWidth="1"/>
    <col min="9925" max="10167" width="9.1328125" style="1"/>
    <col min="10168" max="10168" width="4.59765625" style="1" customWidth="1"/>
    <col min="10169" max="10169" width="38.59765625" style="1" customWidth="1"/>
    <col min="10170" max="10170" width="13" style="1" customWidth="1"/>
    <col min="10171" max="10171" width="0" style="1" hidden="1" customWidth="1"/>
    <col min="10172" max="10172" width="13.265625" style="1" customWidth="1"/>
    <col min="10173" max="10177" width="0" style="1" hidden="1" customWidth="1"/>
    <col min="10178" max="10178" width="12.265625" style="1" customWidth="1"/>
    <col min="10179" max="10179" width="13.3984375" style="1" customWidth="1"/>
    <col min="10180" max="10180" width="15.73046875" style="1" customWidth="1"/>
    <col min="10181" max="10423" width="9.1328125" style="1"/>
    <col min="10424" max="10424" width="4.59765625" style="1" customWidth="1"/>
    <col min="10425" max="10425" width="38.59765625" style="1" customWidth="1"/>
    <col min="10426" max="10426" width="13" style="1" customWidth="1"/>
    <col min="10427" max="10427" width="0" style="1" hidden="1" customWidth="1"/>
    <col min="10428" max="10428" width="13.265625" style="1" customWidth="1"/>
    <col min="10429" max="10433" width="0" style="1" hidden="1" customWidth="1"/>
    <col min="10434" max="10434" width="12.265625" style="1" customWidth="1"/>
    <col min="10435" max="10435" width="13.3984375" style="1" customWidth="1"/>
    <col min="10436" max="10436" width="15.73046875" style="1" customWidth="1"/>
    <col min="10437" max="10679" width="9.1328125" style="1"/>
    <col min="10680" max="10680" width="4.59765625" style="1" customWidth="1"/>
    <col min="10681" max="10681" width="38.59765625" style="1" customWidth="1"/>
    <col min="10682" max="10682" width="13" style="1" customWidth="1"/>
    <col min="10683" max="10683" width="0" style="1" hidden="1" customWidth="1"/>
    <col min="10684" max="10684" width="13.265625" style="1" customWidth="1"/>
    <col min="10685" max="10689" width="0" style="1" hidden="1" customWidth="1"/>
    <col min="10690" max="10690" width="12.265625" style="1" customWidth="1"/>
    <col min="10691" max="10691" width="13.3984375" style="1" customWidth="1"/>
    <col min="10692" max="10692" width="15.73046875" style="1" customWidth="1"/>
    <col min="10693" max="10935" width="9.1328125" style="1"/>
    <col min="10936" max="10936" width="4.59765625" style="1" customWidth="1"/>
    <col min="10937" max="10937" width="38.59765625" style="1" customWidth="1"/>
    <col min="10938" max="10938" width="13" style="1" customWidth="1"/>
    <col min="10939" max="10939" width="0" style="1" hidden="1" customWidth="1"/>
    <col min="10940" max="10940" width="13.265625" style="1" customWidth="1"/>
    <col min="10941" max="10945" width="0" style="1" hidden="1" customWidth="1"/>
    <col min="10946" max="10946" width="12.265625" style="1" customWidth="1"/>
    <col min="10947" max="10947" width="13.3984375" style="1" customWidth="1"/>
    <col min="10948" max="10948" width="15.73046875" style="1" customWidth="1"/>
    <col min="10949" max="11191" width="9.1328125" style="1"/>
    <col min="11192" max="11192" width="4.59765625" style="1" customWidth="1"/>
    <col min="11193" max="11193" width="38.59765625" style="1" customWidth="1"/>
    <col min="11194" max="11194" width="13" style="1" customWidth="1"/>
    <col min="11195" max="11195" width="0" style="1" hidden="1" customWidth="1"/>
    <col min="11196" max="11196" width="13.265625" style="1" customWidth="1"/>
    <col min="11197" max="11201" width="0" style="1" hidden="1" customWidth="1"/>
    <col min="11202" max="11202" width="12.265625" style="1" customWidth="1"/>
    <col min="11203" max="11203" width="13.3984375" style="1" customWidth="1"/>
    <col min="11204" max="11204" width="15.73046875" style="1" customWidth="1"/>
    <col min="11205" max="11447" width="9.1328125" style="1"/>
    <col min="11448" max="11448" width="4.59765625" style="1" customWidth="1"/>
    <col min="11449" max="11449" width="38.59765625" style="1" customWidth="1"/>
    <col min="11450" max="11450" width="13" style="1" customWidth="1"/>
    <col min="11451" max="11451" width="0" style="1" hidden="1" customWidth="1"/>
    <col min="11452" max="11452" width="13.265625" style="1" customWidth="1"/>
    <col min="11453" max="11457" width="0" style="1" hidden="1" customWidth="1"/>
    <col min="11458" max="11458" width="12.265625" style="1" customWidth="1"/>
    <col min="11459" max="11459" width="13.3984375" style="1" customWidth="1"/>
    <col min="11460" max="11460" width="15.73046875" style="1" customWidth="1"/>
    <col min="11461" max="11703" width="9.1328125" style="1"/>
    <col min="11704" max="11704" width="4.59765625" style="1" customWidth="1"/>
    <col min="11705" max="11705" width="38.59765625" style="1" customWidth="1"/>
    <col min="11706" max="11706" width="13" style="1" customWidth="1"/>
    <col min="11707" max="11707" width="0" style="1" hidden="1" customWidth="1"/>
    <col min="11708" max="11708" width="13.265625" style="1" customWidth="1"/>
    <col min="11709" max="11713" width="0" style="1" hidden="1" customWidth="1"/>
    <col min="11714" max="11714" width="12.265625" style="1" customWidth="1"/>
    <col min="11715" max="11715" width="13.3984375" style="1" customWidth="1"/>
    <col min="11716" max="11716" width="15.73046875" style="1" customWidth="1"/>
    <col min="11717" max="11959" width="9.1328125" style="1"/>
    <col min="11960" max="11960" width="4.59765625" style="1" customWidth="1"/>
    <col min="11961" max="11961" width="38.59765625" style="1" customWidth="1"/>
    <col min="11962" max="11962" width="13" style="1" customWidth="1"/>
    <col min="11963" max="11963" width="0" style="1" hidden="1" customWidth="1"/>
    <col min="11964" max="11964" width="13.265625" style="1" customWidth="1"/>
    <col min="11965" max="11969" width="0" style="1" hidden="1" customWidth="1"/>
    <col min="11970" max="11970" width="12.265625" style="1" customWidth="1"/>
    <col min="11971" max="11971" width="13.3984375" style="1" customWidth="1"/>
    <col min="11972" max="11972" width="15.73046875" style="1" customWidth="1"/>
    <col min="11973" max="12215" width="9.1328125" style="1"/>
    <col min="12216" max="12216" width="4.59765625" style="1" customWidth="1"/>
    <col min="12217" max="12217" width="38.59765625" style="1" customWidth="1"/>
    <col min="12218" max="12218" width="13" style="1" customWidth="1"/>
    <col min="12219" max="12219" width="0" style="1" hidden="1" customWidth="1"/>
    <col min="12220" max="12220" width="13.265625" style="1" customWidth="1"/>
    <col min="12221" max="12225" width="0" style="1" hidden="1" customWidth="1"/>
    <col min="12226" max="12226" width="12.265625" style="1" customWidth="1"/>
    <col min="12227" max="12227" width="13.3984375" style="1" customWidth="1"/>
    <col min="12228" max="12228" width="15.73046875" style="1" customWidth="1"/>
    <col min="12229" max="12471" width="9.1328125" style="1"/>
    <col min="12472" max="12472" width="4.59765625" style="1" customWidth="1"/>
    <col min="12473" max="12473" width="38.59765625" style="1" customWidth="1"/>
    <col min="12474" max="12474" width="13" style="1" customWidth="1"/>
    <col min="12475" max="12475" width="0" style="1" hidden="1" customWidth="1"/>
    <col min="12476" max="12476" width="13.265625" style="1" customWidth="1"/>
    <col min="12477" max="12481" width="0" style="1" hidden="1" customWidth="1"/>
    <col min="12482" max="12482" width="12.265625" style="1" customWidth="1"/>
    <col min="12483" max="12483" width="13.3984375" style="1" customWidth="1"/>
    <col min="12484" max="12484" width="15.73046875" style="1" customWidth="1"/>
    <col min="12485" max="12727" width="9.1328125" style="1"/>
    <col min="12728" max="12728" width="4.59765625" style="1" customWidth="1"/>
    <col min="12729" max="12729" width="38.59765625" style="1" customWidth="1"/>
    <col min="12730" max="12730" width="13" style="1" customWidth="1"/>
    <col min="12731" max="12731" width="0" style="1" hidden="1" customWidth="1"/>
    <col min="12732" max="12732" width="13.265625" style="1" customWidth="1"/>
    <col min="12733" max="12737" width="0" style="1" hidden="1" customWidth="1"/>
    <col min="12738" max="12738" width="12.265625" style="1" customWidth="1"/>
    <col min="12739" max="12739" width="13.3984375" style="1" customWidth="1"/>
    <col min="12740" max="12740" width="15.73046875" style="1" customWidth="1"/>
    <col min="12741" max="12983" width="9.1328125" style="1"/>
    <col min="12984" max="12984" width="4.59765625" style="1" customWidth="1"/>
    <col min="12985" max="12985" width="38.59765625" style="1" customWidth="1"/>
    <col min="12986" max="12986" width="13" style="1" customWidth="1"/>
    <col min="12987" max="12987" width="0" style="1" hidden="1" customWidth="1"/>
    <col min="12988" max="12988" width="13.265625" style="1" customWidth="1"/>
    <col min="12989" max="12993" width="0" style="1" hidden="1" customWidth="1"/>
    <col min="12994" max="12994" width="12.265625" style="1" customWidth="1"/>
    <col min="12995" max="12995" width="13.3984375" style="1" customWidth="1"/>
    <col min="12996" max="12996" width="15.73046875" style="1" customWidth="1"/>
    <col min="12997" max="13239" width="9.1328125" style="1"/>
    <col min="13240" max="13240" width="4.59765625" style="1" customWidth="1"/>
    <col min="13241" max="13241" width="38.59765625" style="1" customWidth="1"/>
    <col min="13242" max="13242" width="13" style="1" customWidth="1"/>
    <col min="13243" max="13243" width="0" style="1" hidden="1" customWidth="1"/>
    <col min="13244" max="13244" width="13.265625" style="1" customWidth="1"/>
    <col min="13245" max="13249" width="0" style="1" hidden="1" customWidth="1"/>
    <col min="13250" max="13250" width="12.265625" style="1" customWidth="1"/>
    <col min="13251" max="13251" width="13.3984375" style="1" customWidth="1"/>
    <col min="13252" max="13252" width="15.73046875" style="1" customWidth="1"/>
    <col min="13253" max="13495" width="9.1328125" style="1"/>
    <col min="13496" max="13496" width="4.59765625" style="1" customWidth="1"/>
    <col min="13497" max="13497" width="38.59765625" style="1" customWidth="1"/>
    <col min="13498" max="13498" width="13" style="1" customWidth="1"/>
    <col min="13499" max="13499" width="0" style="1" hidden="1" customWidth="1"/>
    <col min="13500" max="13500" width="13.265625" style="1" customWidth="1"/>
    <col min="13501" max="13505" width="0" style="1" hidden="1" customWidth="1"/>
    <col min="13506" max="13506" width="12.265625" style="1" customWidth="1"/>
    <col min="13507" max="13507" width="13.3984375" style="1" customWidth="1"/>
    <col min="13508" max="13508" width="15.73046875" style="1" customWidth="1"/>
    <col min="13509" max="13751" width="9.1328125" style="1"/>
    <col min="13752" max="13752" width="4.59765625" style="1" customWidth="1"/>
    <col min="13753" max="13753" width="38.59765625" style="1" customWidth="1"/>
    <col min="13754" max="13754" width="13" style="1" customWidth="1"/>
    <col min="13755" max="13755" width="0" style="1" hidden="1" customWidth="1"/>
    <col min="13756" max="13756" width="13.265625" style="1" customWidth="1"/>
    <col min="13757" max="13761" width="0" style="1" hidden="1" customWidth="1"/>
    <col min="13762" max="13762" width="12.265625" style="1" customWidth="1"/>
    <col min="13763" max="13763" width="13.3984375" style="1" customWidth="1"/>
    <col min="13764" max="13764" width="15.73046875" style="1" customWidth="1"/>
    <col min="13765" max="14007" width="9.1328125" style="1"/>
    <col min="14008" max="14008" width="4.59765625" style="1" customWidth="1"/>
    <col min="14009" max="14009" width="38.59765625" style="1" customWidth="1"/>
    <col min="14010" max="14010" width="13" style="1" customWidth="1"/>
    <col min="14011" max="14011" width="0" style="1" hidden="1" customWidth="1"/>
    <col min="14012" max="14012" width="13.265625" style="1" customWidth="1"/>
    <col min="14013" max="14017" width="0" style="1" hidden="1" customWidth="1"/>
    <col min="14018" max="14018" width="12.265625" style="1" customWidth="1"/>
    <col min="14019" max="14019" width="13.3984375" style="1" customWidth="1"/>
    <col min="14020" max="14020" width="15.73046875" style="1" customWidth="1"/>
    <col min="14021" max="14263" width="9.1328125" style="1"/>
    <col min="14264" max="14264" width="4.59765625" style="1" customWidth="1"/>
    <col min="14265" max="14265" width="38.59765625" style="1" customWidth="1"/>
    <col min="14266" max="14266" width="13" style="1" customWidth="1"/>
    <col min="14267" max="14267" width="0" style="1" hidden="1" customWidth="1"/>
    <col min="14268" max="14268" width="13.265625" style="1" customWidth="1"/>
    <col min="14269" max="14273" width="0" style="1" hidden="1" customWidth="1"/>
    <col min="14274" max="14274" width="12.265625" style="1" customWidth="1"/>
    <col min="14275" max="14275" width="13.3984375" style="1" customWidth="1"/>
    <col min="14276" max="14276" width="15.73046875" style="1" customWidth="1"/>
    <col min="14277" max="14519" width="9.1328125" style="1"/>
    <col min="14520" max="14520" width="4.59765625" style="1" customWidth="1"/>
    <col min="14521" max="14521" width="38.59765625" style="1" customWidth="1"/>
    <col min="14522" max="14522" width="13" style="1" customWidth="1"/>
    <col min="14523" max="14523" width="0" style="1" hidden="1" customWidth="1"/>
    <col min="14524" max="14524" width="13.265625" style="1" customWidth="1"/>
    <col min="14525" max="14529" width="0" style="1" hidden="1" customWidth="1"/>
    <col min="14530" max="14530" width="12.265625" style="1" customWidth="1"/>
    <col min="14531" max="14531" width="13.3984375" style="1" customWidth="1"/>
    <col min="14532" max="14532" width="15.73046875" style="1" customWidth="1"/>
    <col min="14533" max="14775" width="9.1328125" style="1"/>
    <col min="14776" max="14776" width="4.59765625" style="1" customWidth="1"/>
    <col min="14777" max="14777" width="38.59765625" style="1" customWidth="1"/>
    <col min="14778" max="14778" width="13" style="1" customWidth="1"/>
    <col min="14779" max="14779" width="0" style="1" hidden="1" customWidth="1"/>
    <col min="14780" max="14780" width="13.265625" style="1" customWidth="1"/>
    <col min="14781" max="14785" width="0" style="1" hidden="1" customWidth="1"/>
    <col min="14786" max="14786" width="12.265625" style="1" customWidth="1"/>
    <col min="14787" max="14787" width="13.3984375" style="1" customWidth="1"/>
    <col min="14788" max="14788" width="15.73046875" style="1" customWidth="1"/>
    <col min="14789" max="15031" width="9.1328125" style="1"/>
    <col min="15032" max="15032" width="4.59765625" style="1" customWidth="1"/>
    <col min="15033" max="15033" width="38.59765625" style="1" customWidth="1"/>
    <col min="15034" max="15034" width="13" style="1" customWidth="1"/>
    <col min="15035" max="15035" width="0" style="1" hidden="1" customWidth="1"/>
    <col min="15036" max="15036" width="13.265625" style="1" customWidth="1"/>
    <col min="15037" max="15041" width="0" style="1" hidden="1" customWidth="1"/>
    <col min="15042" max="15042" width="12.265625" style="1" customWidth="1"/>
    <col min="15043" max="15043" width="13.3984375" style="1" customWidth="1"/>
    <col min="15044" max="15044" width="15.73046875" style="1" customWidth="1"/>
    <col min="15045" max="15287" width="9.1328125" style="1"/>
    <col min="15288" max="15288" width="4.59765625" style="1" customWidth="1"/>
    <col min="15289" max="15289" width="38.59765625" style="1" customWidth="1"/>
    <col min="15290" max="15290" width="13" style="1" customWidth="1"/>
    <col min="15291" max="15291" width="0" style="1" hidden="1" customWidth="1"/>
    <col min="15292" max="15292" width="13.265625" style="1" customWidth="1"/>
    <col min="15293" max="15297" width="0" style="1" hidden="1" customWidth="1"/>
    <col min="15298" max="15298" width="12.265625" style="1" customWidth="1"/>
    <col min="15299" max="15299" width="13.3984375" style="1" customWidth="1"/>
    <col min="15300" max="15300" width="15.73046875" style="1" customWidth="1"/>
    <col min="15301" max="15543" width="9.1328125" style="1"/>
    <col min="15544" max="15544" width="4.59765625" style="1" customWidth="1"/>
    <col min="15545" max="15545" width="38.59765625" style="1" customWidth="1"/>
    <col min="15546" max="15546" width="13" style="1" customWidth="1"/>
    <col min="15547" max="15547" width="0" style="1" hidden="1" customWidth="1"/>
    <col min="15548" max="15548" width="13.265625" style="1" customWidth="1"/>
    <col min="15549" max="15553" width="0" style="1" hidden="1" customWidth="1"/>
    <col min="15554" max="15554" width="12.265625" style="1" customWidth="1"/>
    <col min="15555" max="15555" width="13.3984375" style="1" customWidth="1"/>
    <col min="15556" max="15556" width="15.73046875" style="1" customWidth="1"/>
    <col min="15557" max="15799" width="9.1328125" style="1"/>
    <col min="15800" max="15800" width="4.59765625" style="1" customWidth="1"/>
    <col min="15801" max="15801" width="38.59765625" style="1" customWidth="1"/>
    <col min="15802" max="15802" width="13" style="1" customWidth="1"/>
    <col min="15803" max="15803" width="0" style="1" hidden="1" customWidth="1"/>
    <col min="15804" max="15804" width="13.265625" style="1" customWidth="1"/>
    <col min="15805" max="15809" width="0" style="1" hidden="1" customWidth="1"/>
    <col min="15810" max="15810" width="12.265625" style="1" customWidth="1"/>
    <col min="15811" max="15811" width="13.3984375" style="1" customWidth="1"/>
    <col min="15812" max="15812" width="15.73046875" style="1" customWidth="1"/>
    <col min="15813" max="16055" width="9.1328125" style="1"/>
    <col min="16056" max="16056" width="4.59765625" style="1" customWidth="1"/>
    <col min="16057" max="16057" width="38.59765625" style="1" customWidth="1"/>
    <col min="16058" max="16058" width="13" style="1" customWidth="1"/>
    <col min="16059" max="16059" width="0" style="1" hidden="1" customWidth="1"/>
    <col min="16060" max="16060" width="13.265625" style="1" customWidth="1"/>
    <col min="16061" max="16065" width="0" style="1" hidden="1" customWidth="1"/>
    <col min="16066" max="16066" width="12.265625" style="1" customWidth="1"/>
    <col min="16067" max="16067" width="13.3984375" style="1" customWidth="1"/>
    <col min="16068" max="16068" width="15.73046875" style="1" customWidth="1"/>
    <col min="16069" max="16384" width="9.1328125" style="1"/>
  </cols>
  <sheetData>
    <row r="1" spans="1:15" ht="21" customHeight="1">
      <c r="A1" s="136" t="s">
        <v>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5" ht="22.5" customHeight="1">
      <c r="A2" s="136" t="s">
        <v>158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5">
      <c r="A3" s="2"/>
      <c r="B3" s="3"/>
      <c r="C3" s="4"/>
      <c r="D3" s="4"/>
      <c r="E3" s="4"/>
      <c r="F3" s="4"/>
      <c r="G3" s="4"/>
      <c r="H3" s="4"/>
      <c r="I3" s="4"/>
      <c r="J3" s="4"/>
      <c r="K3" s="4"/>
    </row>
    <row r="4" spans="1:15" s="5" customFormat="1" ht="24" customHeight="1">
      <c r="A4" s="137" t="s">
        <v>0</v>
      </c>
      <c r="B4" s="134" t="s">
        <v>39</v>
      </c>
      <c r="C4" s="134" t="s">
        <v>40</v>
      </c>
      <c r="D4" s="134" t="s">
        <v>115</v>
      </c>
      <c r="E4" s="139" t="s">
        <v>114</v>
      </c>
      <c r="F4" s="140"/>
      <c r="G4" s="140"/>
      <c r="H4" s="140"/>
      <c r="I4" s="140"/>
      <c r="J4" s="141"/>
      <c r="K4" s="134" t="s">
        <v>157</v>
      </c>
      <c r="L4" s="134" t="s">
        <v>83</v>
      </c>
    </row>
    <row r="5" spans="1:15" s="5" customFormat="1" ht="86.25" customHeight="1">
      <c r="A5" s="138"/>
      <c r="B5" s="135"/>
      <c r="C5" s="135"/>
      <c r="D5" s="135"/>
      <c r="E5" s="45" t="s">
        <v>148</v>
      </c>
      <c r="F5" s="45" t="s">
        <v>149</v>
      </c>
      <c r="G5" s="45" t="s">
        <v>159</v>
      </c>
      <c r="H5" s="45" t="s">
        <v>154</v>
      </c>
      <c r="I5" s="46" t="s">
        <v>155</v>
      </c>
      <c r="J5" s="46" t="s">
        <v>156</v>
      </c>
      <c r="K5" s="135"/>
      <c r="L5" s="135"/>
    </row>
    <row r="6" spans="1:15" s="5" customFormat="1" ht="18" customHeight="1">
      <c r="A6" s="47">
        <v>1</v>
      </c>
      <c r="B6" s="47">
        <v>2</v>
      </c>
      <c r="C6" s="47">
        <v>3</v>
      </c>
      <c r="D6" s="47">
        <v>5</v>
      </c>
      <c r="E6" s="47">
        <v>6</v>
      </c>
      <c r="F6" s="47">
        <v>7</v>
      </c>
      <c r="G6" s="47">
        <v>8</v>
      </c>
      <c r="H6" s="45" t="s">
        <v>150</v>
      </c>
      <c r="I6" s="45" t="s">
        <v>151</v>
      </c>
      <c r="J6" s="45" t="s">
        <v>152</v>
      </c>
      <c r="K6" s="45">
        <v>12</v>
      </c>
      <c r="L6" s="45">
        <v>13</v>
      </c>
    </row>
    <row r="7" spans="1:15" s="5" customFormat="1" ht="23.25" customHeight="1">
      <c r="A7" s="48" t="s">
        <v>5</v>
      </c>
      <c r="B7" s="49" t="s">
        <v>46</v>
      </c>
      <c r="C7" s="50"/>
      <c r="D7" s="51"/>
      <c r="E7" s="51"/>
      <c r="F7" s="51"/>
      <c r="G7" s="51"/>
      <c r="H7" s="51"/>
      <c r="I7" s="51"/>
      <c r="J7" s="51"/>
      <c r="K7" s="51"/>
      <c r="L7" s="52"/>
    </row>
    <row r="8" spans="1:15" ht="22.5" customHeight="1">
      <c r="A8" s="19">
        <v>1</v>
      </c>
      <c r="B8" s="20" t="s">
        <v>47</v>
      </c>
      <c r="C8" s="19"/>
      <c r="D8" s="53">
        <f>D11+D14+D17+D18+D19+D20+D21+D23+D33+D39</f>
        <v>8343.9000000000015</v>
      </c>
      <c r="E8" s="53">
        <f>E11+E14+E17+E18+E19+E20+E21+E23+E33+E39</f>
        <v>9501.85</v>
      </c>
      <c r="F8" s="53">
        <f t="shared" ref="F8:G8" si="0">F11+F14+F17+F18+F19+F20+F21+F23+F33+F39</f>
        <v>9510.35</v>
      </c>
      <c r="G8" s="53">
        <f t="shared" si="0"/>
        <v>9127.0799999999981</v>
      </c>
      <c r="H8" s="54">
        <f>G8/D8%</f>
        <v>109.38625822457119</v>
      </c>
      <c r="I8" s="22">
        <f>G8/E8%</f>
        <v>96.05582070859883</v>
      </c>
      <c r="J8" s="22">
        <f>G8/F8%</f>
        <v>95.969969559479921</v>
      </c>
      <c r="K8" s="133">
        <f>K11+K14+K17+K18+K19+K20+K21+K23+K33+K39</f>
        <v>10105.869999999999</v>
      </c>
      <c r="L8" s="132"/>
    </row>
    <row r="9" spans="1:15" ht="22.5" customHeight="1">
      <c r="A9" s="55" t="s">
        <v>125</v>
      </c>
      <c r="B9" s="56" t="s">
        <v>48</v>
      </c>
      <c r="C9" s="55"/>
      <c r="D9" s="10"/>
      <c r="E9" s="10"/>
      <c r="F9" s="10"/>
      <c r="G9" s="10"/>
      <c r="H9" s="54"/>
      <c r="I9" s="22"/>
      <c r="J9" s="22"/>
      <c r="K9" s="22"/>
      <c r="L9" s="23"/>
      <c r="O9" s="44"/>
    </row>
    <row r="10" spans="1:15" ht="22.5" customHeight="1">
      <c r="A10" s="55" t="s">
        <v>49</v>
      </c>
      <c r="B10" s="56" t="s">
        <v>36</v>
      </c>
      <c r="C10" s="55"/>
      <c r="D10" s="10"/>
      <c r="E10" s="10"/>
      <c r="F10" s="10"/>
      <c r="G10" s="10"/>
      <c r="H10" s="54"/>
      <c r="I10" s="22"/>
      <c r="J10" s="22"/>
      <c r="K10" s="22"/>
      <c r="L10" s="23"/>
    </row>
    <row r="11" spans="1:15" ht="22.5" customHeight="1">
      <c r="A11" s="55" t="s">
        <v>2</v>
      </c>
      <c r="B11" s="57" t="s">
        <v>85</v>
      </c>
      <c r="C11" s="37" t="s">
        <v>41</v>
      </c>
      <c r="D11" s="22">
        <v>2030.9</v>
      </c>
      <c r="E11" s="53">
        <v>2032</v>
      </c>
      <c r="F11" s="53">
        <v>2032</v>
      </c>
      <c r="G11" s="22">
        <f>G12+G13</f>
        <v>1810.6</v>
      </c>
      <c r="H11" s="54">
        <f t="shared" ref="H11:H24" si="1">G11/D11%</f>
        <v>89.152592446698506</v>
      </c>
      <c r="I11" s="22">
        <f t="shared" ref="I11:I24" si="2">G11/E11%</f>
        <v>89.104330708661408</v>
      </c>
      <c r="J11" s="22">
        <f t="shared" ref="J11:J24" si="3">G11/F11%</f>
        <v>89.104330708661408</v>
      </c>
      <c r="K11" s="22">
        <f>K12+K13</f>
        <v>1814</v>
      </c>
      <c r="L11" s="23"/>
    </row>
    <row r="12" spans="1:15" ht="22.5" customHeight="1">
      <c r="A12" s="37" t="s">
        <v>24</v>
      </c>
      <c r="B12" s="58" t="s">
        <v>86</v>
      </c>
      <c r="C12" s="37" t="s">
        <v>23</v>
      </c>
      <c r="D12" s="22">
        <v>248.24999999999997</v>
      </c>
      <c r="E12" s="22">
        <v>250</v>
      </c>
      <c r="F12" s="22">
        <v>250</v>
      </c>
      <c r="G12" s="22">
        <v>253</v>
      </c>
      <c r="H12" s="54">
        <f t="shared" si="1"/>
        <v>101.91339375629406</v>
      </c>
      <c r="I12" s="22">
        <f t="shared" si="2"/>
        <v>101.2</v>
      </c>
      <c r="J12" s="22">
        <f t="shared" si="3"/>
        <v>101.2</v>
      </c>
      <c r="K12" s="22">
        <v>273</v>
      </c>
      <c r="L12" s="23"/>
    </row>
    <row r="13" spans="1:15" ht="22.5" customHeight="1">
      <c r="A13" s="37" t="s">
        <v>24</v>
      </c>
      <c r="B13" s="58" t="s">
        <v>87</v>
      </c>
      <c r="C13" s="37" t="s">
        <v>23</v>
      </c>
      <c r="D13" s="22">
        <v>1782.6</v>
      </c>
      <c r="E13" s="22">
        <v>1782</v>
      </c>
      <c r="F13" s="22">
        <v>1782</v>
      </c>
      <c r="G13" s="22">
        <v>1557.6</v>
      </c>
      <c r="H13" s="54">
        <f t="shared" si="1"/>
        <v>87.3779872096937</v>
      </c>
      <c r="I13" s="22">
        <f t="shared" si="2"/>
        <v>87.407407407407405</v>
      </c>
      <c r="J13" s="22">
        <f t="shared" si="3"/>
        <v>87.407407407407405</v>
      </c>
      <c r="K13" s="22">
        <v>1541</v>
      </c>
      <c r="L13" s="23"/>
    </row>
    <row r="14" spans="1:15" ht="22.5" customHeight="1">
      <c r="A14" s="37" t="s">
        <v>2</v>
      </c>
      <c r="B14" s="57" t="s">
        <v>88</v>
      </c>
      <c r="C14" s="37" t="s">
        <v>41</v>
      </c>
      <c r="D14" s="22">
        <v>1741</v>
      </c>
      <c r="E14" s="53">
        <v>1787</v>
      </c>
      <c r="F14" s="53">
        <v>1787</v>
      </c>
      <c r="G14" s="22">
        <v>1647.5</v>
      </c>
      <c r="H14" s="54">
        <f t="shared" si="1"/>
        <v>94.629523262492825</v>
      </c>
      <c r="I14" s="22">
        <f t="shared" si="2"/>
        <v>92.193620593172909</v>
      </c>
      <c r="J14" s="22">
        <f t="shared" si="3"/>
        <v>92.193620593172909</v>
      </c>
      <c r="K14" s="22">
        <v>1711.5</v>
      </c>
      <c r="L14" s="23"/>
    </row>
    <row r="15" spans="1:15" ht="22.5" customHeight="1">
      <c r="A15" s="37" t="s">
        <v>24</v>
      </c>
      <c r="B15" s="59" t="s">
        <v>89</v>
      </c>
      <c r="C15" s="37" t="s">
        <v>23</v>
      </c>
      <c r="D15" s="22">
        <v>50.8</v>
      </c>
      <c r="E15" s="22">
        <v>41</v>
      </c>
      <c r="F15" s="22">
        <v>41</v>
      </c>
      <c r="G15" s="22">
        <v>61.2</v>
      </c>
      <c r="H15" s="54">
        <f t="shared" si="1"/>
        <v>120.4724409448819</v>
      </c>
      <c r="I15" s="22">
        <f t="shared" si="2"/>
        <v>149.26829268292684</v>
      </c>
      <c r="J15" s="22">
        <f t="shared" si="3"/>
        <v>149.26829268292684</v>
      </c>
      <c r="K15" s="22">
        <v>64</v>
      </c>
      <c r="L15" s="23"/>
      <c r="O15" s="36"/>
    </row>
    <row r="16" spans="1:15" ht="22.5" customHeight="1">
      <c r="A16" s="37" t="s">
        <v>24</v>
      </c>
      <c r="B16" s="59" t="s">
        <v>90</v>
      </c>
      <c r="C16" s="37" t="s">
        <v>23</v>
      </c>
      <c r="D16" s="22">
        <v>1051</v>
      </c>
      <c r="E16" s="22">
        <v>1267</v>
      </c>
      <c r="F16" s="22">
        <v>1267</v>
      </c>
      <c r="G16" s="22">
        <v>1153.5</v>
      </c>
      <c r="H16" s="54">
        <f t="shared" si="1"/>
        <v>109.75261655566128</v>
      </c>
      <c r="I16" s="22">
        <f t="shared" si="2"/>
        <v>91.041831097079722</v>
      </c>
      <c r="J16" s="22">
        <f t="shared" si="3"/>
        <v>91.041831097079722</v>
      </c>
      <c r="K16" s="22">
        <v>1210.0999999999999</v>
      </c>
      <c r="L16" s="23"/>
      <c r="O16" s="36"/>
    </row>
    <row r="17" spans="1:12" ht="22.5" customHeight="1">
      <c r="A17" s="37" t="s">
        <v>2</v>
      </c>
      <c r="B17" s="57" t="s">
        <v>91</v>
      </c>
      <c r="C17" s="37" t="s">
        <v>41</v>
      </c>
      <c r="D17" s="22">
        <v>85.45</v>
      </c>
      <c r="E17" s="22">
        <v>85.45</v>
      </c>
      <c r="F17" s="22">
        <v>85.45</v>
      </c>
      <c r="G17" s="22">
        <v>86.45</v>
      </c>
      <c r="H17" s="54">
        <f t="shared" si="1"/>
        <v>101.17027501462843</v>
      </c>
      <c r="I17" s="22">
        <f t="shared" si="2"/>
        <v>101.17027501462843</v>
      </c>
      <c r="J17" s="22">
        <f t="shared" si="3"/>
        <v>101.17027501462843</v>
      </c>
      <c r="K17" s="39">
        <v>86.45</v>
      </c>
      <c r="L17" s="23"/>
    </row>
    <row r="18" spans="1:12" ht="22.5" customHeight="1">
      <c r="A18" s="37" t="s">
        <v>2</v>
      </c>
      <c r="B18" s="57" t="s">
        <v>92</v>
      </c>
      <c r="C18" s="37" t="s">
        <v>41</v>
      </c>
      <c r="D18" s="22">
        <v>2052.5</v>
      </c>
      <c r="E18" s="53">
        <v>1992</v>
      </c>
      <c r="F18" s="53">
        <v>1992</v>
      </c>
      <c r="G18" s="22">
        <v>2100</v>
      </c>
      <c r="H18" s="54">
        <f t="shared" si="1"/>
        <v>102.3142509135201</v>
      </c>
      <c r="I18" s="22">
        <f t="shared" si="2"/>
        <v>105.42168674698794</v>
      </c>
      <c r="J18" s="22">
        <f t="shared" si="3"/>
        <v>105.42168674698794</v>
      </c>
      <c r="K18" s="22">
        <v>1980</v>
      </c>
      <c r="L18" s="23"/>
    </row>
    <row r="19" spans="1:12" ht="22.5" customHeight="1">
      <c r="A19" s="37" t="s">
        <v>2</v>
      </c>
      <c r="B19" s="57" t="s">
        <v>124</v>
      </c>
      <c r="C19" s="37" t="s">
        <v>41</v>
      </c>
      <c r="D19" s="22">
        <v>50</v>
      </c>
      <c r="E19" s="53">
        <v>50</v>
      </c>
      <c r="F19" s="53">
        <v>50</v>
      </c>
      <c r="G19" s="22">
        <v>50</v>
      </c>
      <c r="H19" s="54">
        <f t="shared" si="1"/>
        <v>100</v>
      </c>
      <c r="I19" s="22">
        <f t="shared" si="2"/>
        <v>100</v>
      </c>
      <c r="J19" s="22">
        <f t="shared" si="3"/>
        <v>100</v>
      </c>
      <c r="K19" s="22">
        <v>50</v>
      </c>
      <c r="L19" s="23"/>
    </row>
    <row r="20" spans="1:12" ht="22.5" customHeight="1">
      <c r="A20" s="37" t="s">
        <v>2</v>
      </c>
      <c r="B20" s="57" t="s">
        <v>93</v>
      </c>
      <c r="C20" s="37" t="s">
        <v>41</v>
      </c>
      <c r="D20" s="22">
        <v>239</v>
      </c>
      <c r="E20" s="53">
        <v>209</v>
      </c>
      <c r="F20" s="53">
        <v>209</v>
      </c>
      <c r="G20" s="22">
        <v>172.2</v>
      </c>
      <c r="H20" s="54">
        <f t="shared" si="1"/>
        <v>72.050209205020906</v>
      </c>
      <c r="I20" s="22">
        <f t="shared" si="2"/>
        <v>82.392344497607652</v>
      </c>
      <c r="J20" s="22">
        <f t="shared" si="3"/>
        <v>82.392344497607652</v>
      </c>
      <c r="K20" s="22">
        <v>184</v>
      </c>
      <c r="L20" s="23"/>
    </row>
    <row r="21" spans="1:12" ht="22.5" customHeight="1">
      <c r="A21" s="37" t="s">
        <v>2</v>
      </c>
      <c r="B21" s="38" t="s">
        <v>94</v>
      </c>
      <c r="C21" s="37" t="s">
        <v>41</v>
      </c>
      <c r="D21" s="22">
        <v>200</v>
      </c>
      <c r="E21" s="53">
        <v>385</v>
      </c>
      <c r="F21" s="53">
        <v>385</v>
      </c>
      <c r="G21" s="39">
        <f>D21+G22</f>
        <v>284.99</v>
      </c>
      <c r="H21" s="54">
        <f t="shared" si="1"/>
        <v>142.495</v>
      </c>
      <c r="I21" s="22">
        <f t="shared" si="2"/>
        <v>74.02337662337662</v>
      </c>
      <c r="J21" s="22">
        <f t="shared" si="3"/>
        <v>74.02337662337662</v>
      </c>
      <c r="K21" s="22">
        <v>347.2</v>
      </c>
      <c r="L21" s="23"/>
    </row>
    <row r="22" spans="1:12" s="6" customFormat="1" ht="22.5" customHeight="1">
      <c r="A22" s="55"/>
      <c r="B22" s="42" t="s">
        <v>116</v>
      </c>
      <c r="C22" s="55" t="s">
        <v>23</v>
      </c>
      <c r="D22" s="60">
        <v>28</v>
      </c>
      <c r="E22" s="61">
        <v>185</v>
      </c>
      <c r="F22" s="61">
        <v>185</v>
      </c>
      <c r="G22" s="62">
        <v>84.99</v>
      </c>
      <c r="H22" s="54">
        <f t="shared" si="1"/>
        <v>303.53571428571422</v>
      </c>
      <c r="I22" s="22">
        <f t="shared" si="2"/>
        <v>45.940540540540539</v>
      </c>
      <c r="J22" s="22">
        <f t="shared" si="3"/>
        <v>45.940540540540539</v>
      </c>
      <c r="K22" s="60">
        <v>66</v>
      </c>
      <c r="L22" s="63"/>
    </row>
    <row r="23" spans="1:12" ht="22.5" customHeight="1">
      <c r="A23" s="37" t="s">
        <v>2</v>
      </c>
      <c r="B23" s="38" t="s">
        <v>95</v>
      </c>
      <c r="C23" s="37" t="s">
        <v>41</v>
      </c>
      <c r="D23" s="22">
        <v>17</v>
      </c>
      <c r="E23" s="53">
        <v>32</v>
      </c>
      <c r="F23" s="53">
        <v>40.5</v>
      </c>
      <c r="G23" s="22">
        <v>37.9</v>
      </c>
      <c r="H23" s="54">
        <f t="shared" si="1"/>
        <v>222.9411764705882</v>
      </c>
      <c r="I23" s="22">
        <f t="shared" si="2"/>
        <v>118.4375</v>
      </c>
      <c r="J23" s="22">
        <f t="shared" si="3"/>
        <v>93.58024691358024</v>
      </c>
      <c r="K23" s="39">
        <v>55.9</v>
      </c>
      <c r="L23" s="23"/>
    </row>
    <row r="24" spans="1:12" s="6" customFormat="1" ht="22.5" customHeight="1">
      <c r="A24" s="55"/>
      <c r="B24" s="42" t="s">
        <v>116</v>
      </c>
      <c r="C24" s="55" t="s">
        <v>23</v>
      </c>
      <c r="D24" s="60">
        <v>11</v>
      </c>
      <c r="E24" s="61">
        <v>15</v>
      </c>
      <c r="F24" s="61">
        <v>23.5</v>
      </c>
      <c r="G24" s="60">
        <v>20.9</v>
      </c>
      <c r="H24" s="54">
        <f t="shared" si="1"/>
        <v>190</v>
      </c>
      <c r="I24" s="22">
        <f t="shared" si="2"/>
        <v>139.33333333333334</v>
      </c>
      <c r="J24" s="22">
        <f t="shared" si="3"/>
        <v>88.936170212765958</v>
      </c>
      <c r="K24" s="60">
        <v>18</v>
      </c>
      <c r="L24" s="63"/>
    </row>
    <row r="25" spans="1:12" ht="22.5" customHeight="1">
      <c r="A25" s="55" t="s">
        <v>50</v>
      </c>
      <c r="B25" s="56" t="s">
        <v>51</v>
      </c>
      <c r="C25" s="55"/>
      <c r="D25" s="10"/>
      <c r="E25" s="10"/>
      <c r="F25" s="10"/>
      <c r="G25" s="10"/>
      <c r="H25" s="54"/>
      <c r="I25" s="22"/>
      <c r="J25" s="22"/>
      <c r="K25" s="10"/>
      <c r="L25" s="23"/>
    </row>
    <row r="26" spans="1:12" ht="22.5" customHeight="1">
      <c r="A26" s="37" t="s">
        <v>2</v>
      </c>
      <c r="B26" s="64" t="s">
        <v>96</v>
      </c>
      <c r="C26" s="37" t="s">
        <v>38</v>
      </c>
      <c r="D26" s="10"/>
      <c r="E26" s="10"/>
      <c r="F26" s="65"/>
      <c r="G26" s="10"/>
      <c r="H26" s="54"/>
      <c r="I26" s="22"/>
      <c r="J26" s="22"/>
      <c r="K26" s="10"/>
      <c r="L26" s="23"/>
    </row>
    <row r="27" spans="1:12" ht="22.5" customHeight="1">
      <c r="A27" s="37" t="s">
        <v>24</v>
      </c>
      <c r="B27" s="59" t="s">
        <v>97</v>
      </c>
      <c r="C27" s="37" t="s">
        <v>23</v>
      </c>
      <c r="D27" s="22">
        <v>5213.7745000000014</v>
      </c>
      <c r="E27" s="22">
        <v>5327.23</v>
      </c>
      <c r="F27" s="22">
        <v>5327.23</v>
      </c>
      <c r="G27" s="22">
        <v>5134</v>
      </c>
      <c r="H27" s="54">
        <f t="shared" ref="H27:H42" si="4">G27/D27%</f>
        <v>98.469928072263158</v>
      </c>
      <c r="I27" s="22">
        <f t="shared" ref="I27:I42" si="5">G27/E27%</f>
        <v>96.372786607674172</v>
      </c>
      <c r="J27" s="22">
        <f t="shared" ref="J27:J42" si="6">G27/F27%</f>
        <v>96.372786607674172</v>
      </c>
      <c r="K27" s="22">
        <v>5170</v>
      </c>
      <c r="L27" s="23"/>
    </row>
    <row r="28" spans="1:12" ht="22.5" customHeight="1">
      <c r="A28" s="37" t="s">
        <v>24</v>
      </c>
      <c r="B28" s="59" t="s">
        <v>93</v>
      </c>
      <c r="C28" s="37" t="s">
        <v>23</v>
      </c>
      <c r="D28" s="39">
        <v>730.8189259259259</v>
      </c>
      <c r="E28" s="39">
        <v>698.06</v>
      </c>
      <c r="F28" s="39">
        <v>698.06</v>
      </c>
      <c r="G28" s="39">
        <v>576</v>
      </c>
      <c r="H28" s="54">
        <f t="shared" si="4"/>
        <v>78.81569285719101</v>
      </c>
      <c r="I28" s="22">
        <f t="shared" si="5"/>
        <v>82.514397043234112</v>
      </c>
      <c r="J28" s="22">
        <f t="shared" si="6"/>
        <v>82.514397043234112</v>
      </c>
      <c r="K28" s="39">
        <v>615</v>
      </c>
      <c r="L28" s="23"/>
    </row>
    <row r="29" spans="1:12" ht="22.5" customHeight="1">
      <c r="A29" s="37" t="s">
        <v>2</v>
      </c>
      <c r="B29" s="64" t="s">
        <v>113</v>
      </c>
      <c r="C29" s="66" t="s">
        <v>38</v>
      </c>
      <c r="D29" s="22">
        <v>1621.97</v>
      </c>
      <c r="E29" s="53">
        <v>2027.2</v>
      </c>
      <c r="F29" s="53">
        <v>2027.2</v>
      </c>
      <c r="G29" s="22">
        <v>1903.1</v>
      </c>
      <c r="H29" s="54">
        <f t="shared" si="4"/>
        <v>117.33262637410063</v>
      </c>
      <c r="I29" s="22">
        <f t="shared" si="5"/>
        <v>93.878255722178366</v>
      </c>
      <c r="J29" s="22">
        <f t="shared" si="6"/>
        <v>93.878255722178366</v>
      </c>
      <c r="K29" s="39">
        <v>1936.16</v>
      </c>
      <c r="L29" s="23"/>
    </row>
    <row r="30" spans="1:12" ht="22.5" customHeight="1">
      <c r="A30" s="37" t="s">
        <v>2</v>
      </c>
      <c r="B30" s="64" t="s">
        <v>98</v>
      </c>
      <c r="C30" s="37" t="s">
        <v>23</v>
      </c>
      <c r="D30" s="10"/>
      <c r="E30" s="65"/>
      <c r="F30" s="65"/>
      <c r="G30" s="10">
        <v>6.75</v>
      </c>
      <c r="H30" s="54"/>
      <c r="I30" s="22"/>
      <c r="J30" s="22"/>
      <c r="K30" s="10"/>
      <c r="L30" s="23"/>
    </row>
    <row r="31" spans="1:12" ht="22.5" customHeight="1">
      <c r="A31" s="37" t="s">
        <v>2</v>
      </c>
      <c r="B31" s="64" t="s">
        <v>92</v>
      </c>
      <c r="C31" s="37" t="s">
        <v>23</v>
      </c>
      <c r="D31" s="22">
        <v>28167.332000000002</v>
      </c>
      <c r="E31" s="53">
        <v>27270.48</v>
      </c>
      <c r="F31" s="53">
        <v>27270.48</v>
      </c>
      <c r="G31" s="22">
        <v>28749</v>
      </c>
      <c r="H31" s="54">
        <f t="shared" si="4"/>
        <v>102.06504471207992</v>
      </c>
      <c r="I31" s="22">
        <f t="shared" si="5"/>
        <v>105.42168674698796</v>
      </c>
      <c r="J31" s="22">
        <f t="shared" si="6"/>
        <v>105.42168674698796</v>
      </c>
      <c r="K31" s="39">
        <v>27106.2</v>
      </c>
      <c r="L31" s="23"/>
    </row>
    <row r="32" spans="1:12" ht="22.5" customHeight="1">
      <c r="A32" s="55" t="s">
        <v>126</v>
      </c>
      <c r="B32" s="42" t="s">
        <v>52</v>
      </c>
      <c r="C32" s="55"/>
      <c r="D32" s="10"/>
      <c r="E32" s="10"/>
      <c r="F32" s="10"/>
      <c r="G32" s="10"/>
      <c r="H32" s="54"/>
      <c r="I32" s="22"/>
      <c r="J32" s="22"/>
      <c r="K32" s="10"/>
      <c r="L32" s="23"/>
    </row>
    <row r="33" spans="1:12" s="41" customFormat="1" ht="22.5" customHeight="1">
      <c r="A33" s="37" t="s">
        <v>2</v>
      </c>
      <c r="B33" s="38" t="s">
        <v>99</v>
      </c>
      <c r="C33" s="37" t="s">
        <v>41</v>
      </c>
      <c r="D33" s="39">
        <v>1201.26</v>
      </c>
      <c r="E33" s="40">
        <v>1709.7</v>
      </c>
      <c r="F33" s="40">
        <v>1709.7</v>
      </c>
      <c r="G33" s="40">
        <f>G35+G37</f>
        <v>1715.1000000000001</v>
      </c>
      <c r="H33" s="54">
        <f t="shared" si="4"/>
        <v>142.77508615953252</v>
      </c>
      <c r="I33" s="22">
        <f t="shared" si="5"/>
        <v>100.31584488506756</v>
      </c>
      <c r="J33" s="22">
        <f t="shared" si="6"/>
        <v>100.31584488506756</v>
      </c>
      <c r="K33" s="40">
        <v>2210.52</v>
      </c>
      <c r="L33" s="23"/>
    </row>
    <row r="34" spans="1:12" s="41" customFormat="1" ht="22.5" customHeight="1">
      <c r="A34" s="37"/>
      <c r="B34" s="38" t="s">
        <v>143</v>
      </c>
      <c r="C34" s="37" t="s">
        <v>23</v>
      </c>
      <c r="D34" s="10">
        <f>D36+D38</f>
        <v>412.86</v>
      </c>
      <c r="E34" s="10">
        <f t="shared" ref="E34" si="7">E36+E38</f>
        <v>490</v>
      </c>
      <c r="F34" s="10">
        <f t="shared" ref="F34:K34" si="8">F36+F38</f>
        <v>490</v>
      </c>
      <c r="G34" s="10">
        <f>G36+G38</f>
        <v>495.4</v>
      </c>
      <c r="H34" s="54">
        <f t="shared" si="4"/>
        <v>119.99224918858691</v>
      </c>
      <c r="I34" s="22">
        <f t="shared" si="5"/>
        <v>101.10204081632652</v>
      </c>
      <c r="J34" s="22">
        <f t="shared" si="6"/>
        <v>101.10204081632652</v>
      </c>
      <c r="K34" s="10">
        <f t="shared" si="8"/>
        <v>495.5</v>
      </c>
      <c r="L34" s="23"/>
    </row>
    <row r="35" spans="1:12" s="41" customFormat="1" ht="22.5" customHeight="1">
      <c r="A35" s="37" t="s">
        <v>24</v>
      </c>
      <c r="B35" s="42" t="s">
        <v>147</v>
      </c>
      <c r="C35" s="37" t="s">
        <v>23</v>
      </c>
      <c r="D35" s="10">
        <v>37.54</v>
      </c>
      <c r="E35" s="10">
        <v>45.54</v>
      </c>
      <c r="F35" s="10">
        <v>45.54</v>
      </c>
      <c r="G35" s="10">
        <f>G36+D35</f>
        <v>51.94</v>
      </c>
      <c r="H35" s="54">
        <f t="shared" si="4"/>
        <v>138.35908364411293</v>
      </c>
      <c r="I35" s="22">
        <f t="shared" si="5"/>
        <v>114.05357927097057</v>
      </c>
      <c r="J35" s="22">
        <f t="shared" si="6"/>
        <v>114.05357927097057</v>
      </c>
      <c r="K35" s="10">
        <v>65.400000000000006</v>
      </c>
      <c r="L35" s="23"/>
    </row>
    <row r="36" spans="1:12" s="41" customFormat="1" ht="22.5" customHeight="1">
      <c r="A36" s="37" t="s">
        <v>24</v>
      </c>
      <c r="B36" s="42" t="s">
        <v>144</v>
      </c>
      <c r="C36" s="37" t="s">
        <v>23</v>
      </c>
      <c r="D36" s="10">
        <v>9.3000000000000007</v>
      </c>
      <c r="E36" s="43">
        <v>8</v>
      </c>
      <c r="F36" s="43">
        <v>8</v>
      </c>
      <c r="G36" s="10">
        <v>14.4</v>
      </c>
      <c r="H36" s="54">
        <f t="shared" si="4"/>
        <v>154.83870967741933</v>
      </c>
      <c r="I36" s="22">
        <f t="shared" si="5"/>
        <v>180</v>
      </c>
      <c r="J36" s="22">
        <f t="shared" si="6"/>
        <v>180</v>
      </c>
      <c r="K36" s="10">
        <v>13.5</v>
      </c>
      <c r="L36" s="23"/>
    </row>
    <row r="37" spans="1:12" s="41" customFormat="1" ht="22.5" customHeight="1">
      <c r="A37" s="37" t="s">
        <v>24</v>
      </c>
      <c r="B37" s="42" t="s">
        <v>153</v>
      </c>
      <c r="C37" s="37" t="s">
        <v>23</v>
      </c>
      <c r="D37" s="39">
        <v>1182.1600000000001</v>
      </c>
      <c r="E37" s="39">
        <v>1635.72</v>
      </c>
      <c r="F37" s="39">
        <v>1635.72</v>
      </c>
      <c r="G37" s="39">
        <f>D37+G38</f>
        <v>1663.16</v>
      </c>
      <c r="H37" s="54">
        <f t="shared" si="4"/>
        <v>140.68823171144348</v>
      </c>
      <c r="I37" s="22">
        <f t="shared" si="5"/>
        <v>101.67754872472062</v>
      </c>
      <c r="J37" s="22">
        <f t="shared" si="6"/>
        <v>101.67754872472062</v>
      </c>
      <c r="K37" s="39">
        <v>2145.1999999999998</v>
      </c>
      <c r="L37" s="23"/>
    </row>
    <row r="38" spans="1:12" s="41" customFormat="1" ht="22.5" customHeight="1">
      <c r="A38" s="37" t="s">
        <v>24</v>
      </c>
      <c r="B38" s="42" t="s">
        <v>145</v>
      </c>
      <c r="C38" s="37" t="s">
        <v>23</v>
      </c>
      <c r="D38" s="10">
        <v>403.56</v>
      </c>
      <c r="E38" s="43">
        <v>482</v>
      </c>
      <c r="F38" s="43">
        <v>482</v>
      </c>
      <c r="G38" s="10">
        <v>481</v>
      </c>
      <c r="H38" s="54">
        <f t="shared" si="4"/>
        <v>119.18921597779762</v>
      </c>
      <c r="I38" s="22">
        <f t="shared" si="5"/>
        <v>99.792531120331944</v>
      </c>
      <c r="J38" s="22">
        <f t="shared" si="6"/>
        <v>99.792531120331944</v>
      </c>
      <c r="K38" s="10">
        <v>482</v>
      </c>
      <c r="L38" s="23"/>
    </row>
    <row r="39" spans="1:12" s="41" customFormat="1" ht="22.5" customHeight="1">
      <c r="A39" s="37" t="s">
        <v>2</v>
      </c>
      <c r="B39" s="38" t="s">
        <v>100</v>
      </c>
      <c r="C39" s="37" t="s">
        <v>41</v>
      </c>
      <c r="D39" s="10">
        <v>726.79</v>
      </c>
      <c r="E39" s="39">
        <v>1219.7</v>
      </c>
      <c r="F39" s="39">
        <v>1219.7</v>
      </c>
      <c r="G39" s="39">
        <v>1222.3399999999999</v>
      </c>
      <c r="H39" s="54">
        <f t="shared" si="4"/>
        <v>168.18338171961639</v>
      </c>
      <c r="I39" s="22">
        <f t="shared" si="5"/>
        <v>100.21644666721323</v>
      </c>
      <c r="J39" s="22">
        <f t="shared" si="6"/>
        <v>100.21644666721323</v>
      </c>
      <c r="K39" s="39">
        <v>1666.3</v>
      </c>
      <c r="L39" s="23"/>
    </row>
    <row r="40" spans="1:12" s="41" customFormat="1" ht="22.5" customHeight="1">
      <c r="A40" s="37"/>
      <c r="B40" s="38" t="s">
        <v>143</v>
      </c>
      <c r="C40" s="37" t="s">
        <v>23</v>
      </c>
      <c r="D40" s="39">
        <f>D41+D42</f>
        <v>356.49</v>
      </c>
      <c r="E40" s="39">
        <f>E41+E42</f>
        <v>500</v>
      </c>
      <c r="F40" s="39">
        <f>F41+F42</f>
        <v>500</v>
      </c>
      <c r="G40" s="39">
        <f t="shared" ref="G40" si="9">G41+G42</f>
        <v>502.64000000000004</v>
      </c>
      <c r="H40" s="54">
        <f t="shared" si="4"/>
        <v>140.9969424107268</v>
      </c>
      <c r="I40" s="22">
        <f t="shared" si="5"/>
        <v>100.52800000000001</v>
      </c>
      <c r="J40" s="22">
        <f t="shared" si="6"/>
        <v>100.52800000000001</v>
      </c>
      <c r="K40" s="39">
        <f t="shared" ref="K40" si="10">K41+K42</f>
        <v>444</v>
      </c>
      <c r="L40" s="23"/>
    </row>
    <row r="41" spans="1:12" s="41" customFormat="1" ht="22.5" customHeight="1">
      <c r="A41" s="37" t="s">
        <v>24</v>
      </c>
      <c r="B41" s="42" t="s">
        <v>144</v>
      </c>
      <c r="C41" s="37" t="s">
        <v>23</v>
      </c>
      <c r="D41" s="10">
        <f>157.99+48.5</f>
        <v>206.49</v>
      </c>
      <c r="E41" s="43">
        <v>200</v>
      </c>
      <c r="F41" s="43">
        <v>200</v>
      </c>
      <c r="G41" s="10">
        <f>'[1]biểu TH các xã'!$H$65+'[1]biểu TH các xã'!$H$67</f>
        <v>254.14000000000004</v>
      </c>
      <c r="H41" s="54">
        <f t="shared" si="4"/>
        <v>123.07617802314883</v>
      </c>
      <c r="I41" s="22">
        <f t="shared" si="5"/>
        <v>127.07000000000002</v>
      </c>
      <c r="J41" s="22">
        <f t="shared" si="6"/>
        <v>127.07000000000002</v>
      </c>
      <c r="K41" s="10">
        <f>72+172</f>
        <v>244</v>
      </c>
      <c r="L41" s="23"/>
    </row>
    <row r="42" spans="1:12" s="41" customFormat="1" ht="22.5" customHeight="1">
      <c r="A42" s="37" t="s">
        <v>24</v>
      </c>
      <c r="B42" s="42" t="s">
        <v>145</v>
      </c>
      <c r="C42" s="37" t="s">
        <v>23</v>
      </c>
      <c r="D42" s="10">
        <v>150</v>
      </c>
      <c r="E42" s="43">
        <v>300</v>
      </c>
      <c r="F42" s="43">
        <v>300</v>
      </c>
      <c r="G42" s="10">
        <v>248.5</v>
      </c>
      <c r="H42" s="54">
        <f t="shared" si="4"/>
        <v>165.66666666666666</v>
      </c>
      <c r="I42" s="22">
        <f t="shared" si="5"/>
        <v>82.833333333333329</v>
      </c>
      <c r="J42" s="22">
        <f t="shared" si="6"/>
        <v>82.833333333333329</v>
      </c>
      <c r="K42" s="10">
        <v>200</v>
      </c>
      <c r="L42" s="23"/>
    </row>
    <row r="43" spans="1:12" ht="22.5" customHeight="1">
      <c r="A43" s="55" t="s">
        <v>127</v>
      </c>
      <c r="B43" s="56" t="s">
        <v>53</v>
      </c>
      <c r="C43" s="55"/>
      <c r="D43" s="10"/>
      <c r="E43" s="10"/>
      <c r="F43" s="10"/>
      <c r="G43" s="10"/>
      <c r="H43" s="54"/>
      <c r="I43" s="22"/>
      <c r="J43" s="22"/>
      <c r="K43" s="10"/>
      <c r="L43" s="23"/>
    </row>
    <row r="44" spans="1:12" ht="22.5" customHeight="1">
      <c r="A44" s="55" t="s">
        <v>49</v>
      </c>
      <c r="B44" s="67" t="s">
        <v>32</v>
      </c>
      <c r="C44" s="55"/>
      <c r="D44" s="22">
        <f>SUM(D45:D49)</f>
        <v>71369</v>
      </c>
      <c r="E44" s="22">
        <f>SUM(E45:E49)</f>
        <v>26115</v>
      </c>
      <c r="F44" s="22">
        <f>SUM(F45:F49)</f>
        <v>70248</v>
      </c>
      <c r="G44" s="22">
        <f t="shared" ref="G44:K44" si="11">SUM(G45:G49)</f>
        <v>67939</v>
      </c>
      <c r="H44" s="54">
        <f t="shared" ref="H44:H52" si="12">G44/D44%</f>
        <v>95.19399178915215</v>
      </c>
      <c r="I44" s="22">
        <f t="shared" ref="I44:I51" si="13">G44/E44%</f>
        <v>260.15316867700557</v>
      </c>
      <c r="J44" s="22">
        <f t="shared" ref="J44:J52" si="14">G44/F44%</f>
        <v>96.713073681813</v>
      </c>
      <c r="K44" s="22">
        <f t="shared" si="11"/>
        <v>68047</v>
      </c>
      <c r="L44" s="22"/>
    </row>
    <row r="45" spans="1:12" ht="22.5" customHeight="1">
      <c r="A45" s="19" t="s">
        <v>2</v>
      </c>
      <c r="B45" s="68" t="s">
        <v>33</v>
      </c>
      <c r="C45" s="19" t="s">
        <v>42</v>
      </c>
      <c r="D45" s="22">
        <v>7323</v>
      </c>
      <c r="E45" s="22">
        <v>7915</v>
      </c>
      <c r="F45" s="22">
        <v>7915</v>
      </c>
      <c r="G45" s="22">
        <v>6834</v>
      </c>
      <c r="H45" s="54">
        <f t="shared" si="12"/>
        <v>93.322408848832438</v>
      </c>
      <c r="I45" s="22">
        <f t="shared" si="13"/>
        <v>86.342387871130754</v>
      </c>
      <c r="J45" s="22">
        <f t="shared" si="14"/>
        <v>86.342387871130754</v>
      </c>
      <c r="K45" s="22">
        <v>6848</v>
      </c>
      <c r="L45" s="23"/>
    </row>
    <row r="46" spans="1:12" ht="22.5" customHeight="1">
      <c r="A46" s="19" t="s">
        <v>2</v>
      </c>
      <c r="B46" s="68" t="s">
        <v>34</v>
      </c>
      <c r="C46" s="19" t="s">
        <v>23</v>
      </c>
      <c r="D46" s="22">
        <v>8964</v>
      </c>
      <c r="E46" s="22">
        <v>9000</v>
      </c>
      <c r="F46" s="22">
        <v>9000</v>
      </c>
      <c r="G46" s="22">
        <v>8243</v>
      </c>
      <c r="H46" s="54">
        <f t="shared" si="12"/>
        <v>91.956715751896468</v>
      </c>
      <c r="I46" s="22">
        <f t="shared" si="13"/>
        <v>91.588888888888889</v>
      </c>
      <c r="J46" s="22">
        <f t="shared" si="14"/>
        <v>91.588888888888889</v>
      </c>
      <c r="K46" s="22">
        <v>8285</v>
      </c>
      <c r="L46" s="23"/>
    </row>
    <row r="47" spans="1:12" ht="22.5" customHeight="1">
      <c r="A47" s="19" t="s">
        <v>2</v>
      </c>
      <c r="B47" s="68" t="s">
        <v>35</v>
      </c>
      <c r="C47" s="19" t="s">
        <v>23</v>
      </c>
      <c r="D47" s="22">
        <v>9800</v>
      </c>
      <c r="E47" s="22">
        <v>9200</v>
      </c>
      <c r="F47" s="22">
        <v>9200</v>
      </c>
      <c r="G47" s="22">
        <v>8637</v>
      </c>
      <c r="H47" s="54">
        <f t="shared" si="12"/>
        <v>88.132653061224488</v>
      </c>
      <c r="I47" s="22">
        <f t="shared" si="13"/>
        <v>93.880434782608702</v>
      </c>
      <c r="J47" s="22">
        <f t="shared" si="14"/>
        <v>93.880434782608702</v>
      </c>
      <c r="K47" s="22">
        <v>8572</v>
      </c>
      <c r="L47" s="23"/>
    </row>
    <row r="48" spans="1:12" ht="22.5" customHeight="1">
      <c r="A48" s="19" t="s">
        <v>2</v>
      </c>
      <c r="B48" s="68" t="s">
        <v>123</v>
      </c>
      <c r="C48" s="19" t="s">
        <v>23</v>
      </c>
      <c r="D48" s="22">
        <v>117</v>
      </c>
      <c r="E48" s="22"/>
      <c r="F48" s="22">
        <v>94</v>
      </c>
      <c r="G48" s="22">
        <v>107</v>
      </c>
      <c r="H48" s="54">
        <f t="shared" si="12"/>
        <v>91.452991452991455</v>
      </c>
      <c r="I48" s="22"/>
      <c r="J48" s="22">
        <f t="shared" si="14"/>
        <v>113.82978723404256</v>
      </c>
      <c r="K48" s="22">
        <v>110</v>
      </c>
      <c r="L48" s="23"/>
    </row>
    <row r="49" spans="1:12" ht="22.5" customHeight="1">
      <c r="A49" s="19" t="s">
        <v>2</v>
      </c>
      <c r="B49" s="68" t="s">
        <v>101</v>
      </c>
      <c r="C49" s="19" t="s">
        <v>23</v>
      </c>
      <c r="D49" s="22">
        <v>45165</v>
      </c>
      <c r="E49" s="22"/>
      <c r="F49" s="22">
        <v>44039</v>
      </c>
      <c r="G49" s="22">
        <v>44118</v>
      </c>
      <c r="H49" s="54">
        <f t="shared" si="12"/>
        <v>97.681833277980743</v>
      </c>
      <c r="I49" s="22"/>
      <c r="J49" s="22">
        <f t="shared" si="14"/>
        <v>100.17938645291673</v>
      </c>
      <c r="K49" s="22">
        <v>44232</v>
      </c>
      <c r="L49" s="23"/>
    </row>
    <row r="50" spans="1:12" ht="22.5" customHeight="1">
      <c r="A50" s="69" t="s">
        <v>128</v>
      </c>
      <c r="B50" s="70" t="s">
        <v>6</v>
      </c>
      <c r="C50" s="69"/>
      <c r="D50" s="10"/>
      <c r="E50" s="10"/>
      <c r="F50" s="10"/>
      <c r="G50" s="10"/>
      <c r="H50" s="54"/>
      <c r="I50" s="22"/>
      <c r="J50" s="22"/>
      <c r="K50" s="10"/>
      <c r="L50" s="23"/>
    </row>
    <row r="51" spans="1:12" ht="22.5" customHeight="1">
      <c r="A51" s="69" t="s">
        <v>2</v>
      </c>
      <c r="B51" s="38" t="s">
        <v>102</v>
      </c>
      <c r="C51" s="71" t="s">
        <v>41</v>
      </c>
      <c r="D51" s="10">
        <v>348.65</v>
      </c>
      <c r="E51" s="10">
        <v>300</v>
      </c>
      <c r="F51" s="65">
        <v>348</v>
      </c>
      <c r="G51" s="10">
        <v>380.99</v>
      </c>
      <c r="H51" s="54">
        <f t="shared" si="12"/>
        <v>109.27577800086047</v>
      </c>
      <c r="I51" s="22">
        <f t="shared" si="13"/>
        <v>126.99666666666667</v>
      </c>
      <c r="J51" s="22">
        <f t="shared" si="14"/>
        <v>109.47988505747126</v>
      </c>
      <c r="K51" s="10">
        <v>200</v>
      </c>
      <c r="L51" s="23"/>
    </row>
    <row r="52" spans="1:12" ht="22.5" customHeight="1">
      <c r="A52" s="69" t="s">
        <v>2</v>
      </c>
      <c r="B52" s="38" t="s">
        <v>103</v>
      </c>
      <c r="C52" s="71" t="s">
        <v>1</v>
      </c>
      <c r="D52" s="10">
        <v>67</v>
      </c>
      <c r="E52" s="10"/>
      <c r="F52" s="72">
        <v>67</v>
      </c>
      <c r="G52" s="10">
        <v>67.040000000000006</v>
      </c>
      <c r="H52" s="54">
        <f t="shared" si="12"/>
        <v>100.05970149253731</v>
      </c>
      <c r="I52" s="22"/>
      <c r="J52" s="22">
        <f t="shared" si="14"/>
        <v>100.05970149253731</v>
      </c>
      <c r="K52" s="10">
        <v>67.040000000000006</v>
      </c>
      <c r="L52" s="23"/>
    </row>
    <row r="53" spans="1:12" ht="22.5" customHeight="1">
      <c r="A53" s="73" t="s">
        <v>129</v>
      </c>
      <c r="B53" s="74" t="s">
        <v>7</v>
      </c>
      <c r="C53" s="75"/>
      <c r="D53" s="10"/>
      <c r="E53" s="10"/>
      <c r="F53" s="10"/>
      <c r="G53" s="10"/>
      <c r="H53" s="54"/>
      <c r="I53" s="22"/>
      <c r="J53" s="22"/>
      <c r="K53" s="10"/>
      <c r="L53" s="23"/>
    </row>
    <row r="54" spans="1:12" ht="22.5" customHeight="1">
      <c r="A54" s="73" t="s">
        <v>49</v>
      </c>
      <c r="B54" s="76" t="s">
        <v>54</v>
      </c>
      <c r="C54" s="75"/>
      <c r="D54" s="10"/>
      <c r="E54" s="10"/>
      <c r="F54" s="10"/>
      <c r="G54" s="10"/>
      <c r="H54" s="54"/>
      <c r="I54" s="22"/>
      <c r="J54" s="22"/>
      <c r="K54" s="10"/>
      <c r="L54" s="23"/>
    </row>
    <row r="55" spans="1:12" ht="22.5" customHeight="1">
      <c r="A55" s="24" t="s">
        <v>2</v>
      </c>
      <c r="B55" s="38" t="s">
        <v>117</v>
      </c>
      <c r="C55" s="77" t="s">
        <v>41</v>
      </c>
      <c r="D55" s="10">
        <v>26.4</v>
      </c>
      <c r="E55" s="10">
        <v>26.37</v>
      </c>
      <c r="F55" s="72">
        <v>28.5</v>
      </c>
      <c r="G55" s="78">
        <v>27.08</v>
      </c>
      <c r="H55" s="54">
        <f t="shared" ref="H55:H64" si="15">G55/D55%</f>
        <v>102.57575757575756</v>
      </c>
      <c r="I55" s="22"/>
      <c r="J55" s="22">
        <f t="shared" ref="J55:J64" si="16">G55/F55%</f>
        <v>95.017543859649123</v>
      </c>
      <c r="K55" s="72">
        <v>27.08</v>
      </c>
      <c r="L55" s="23"/>
    </row>
    <row r="56" spans="1:12" ht="22.5" customHeight="1">
      <c r="A56" s="73" t="s">
        <v>50</v>
      </c>
      <c r="B56" s="76" t="s">
        <v>55</v>
      </c>
      <c r="C56" s="79" t="s">
        <v>38</v>
      </c>
      <c r="D56" s="10"/>
      <c r="E56" s="10"/>
      <c r="F56" s="10"/>
      <c r="G56" s="10"/>
      <c r="H56" s="54"/>
      <c r="I56" s="22"/>
      <c r="J56" s="22"/>
      <c r="K56" s="10"/>
      <c r="L56" s="23"/>
    </row>
    <row r="57" spans="1:12" ht="22.5" customHeight="1">
      <c r="A57" s="24" t="s">
        <v>2</v>
      </c>
      <c r="B57" s="38" t="s">
        <v>8</v>
      </c>
      <c r="C57" s="77" t="s">
        <v>38</v>
      </c>
      <c r="D57" s="10"/>
      <c r="E57" s="10"/>
      <c r="F57" s="72"/>
      <c r="G57" s="72"/>
      <c r="H57" s="54"/>
      <c r="I57" s="22"/>
      <c r="J57" s="22"/>
      <c r="K57" s="72"/>
      <c r="L57" s="23"/>
    </row>
    <row r="58" spans="1:12" ht="22.5" customHeight="1">
      <c r="A58" s="24" t="s">
        <v>2</v>
      </c>
      <c r="B58" s="38" t="s">
        <v>9</v>
      </c>
      <c r="C58" s="77" t="s">
        <v>38</v>
      </c>
      <c r="D58" s="10">
        <v>92.4</v>
      </c>
      <c r="E58" s="10">
        <v>92.4</v>
      </c>
      <c r="F58" s="72">
        <v>99.8</v>
      </c>
      <c r="G58" s="72">
        <v>99.8</v>
      </c>
      <c r="H58" s="54">
        <f t="shared" si="15"/>
        <v>108.008658008658</v>
      </c>
      <c r="I58" s="22"/>
      <c r="J58" s="22">
        <f t="shared" si="16"/>
        <v>100</v>
      </c>
      <c r="K58" s="72">
        <v>99.8</v>
      </c>
      <c r="L58" s="23"/>
    </row>
    <row r="59" spans="1:12" ht="22.5" customHeight="1">
      <c r="A59" s="19">
        <v>2</v>
      </c>
      <c r="B59" s="20" t="s">
        <v>56</v>
      </c>
      <c r="C59" s="21"/>
      <c r="D59" s="10"/>
      <c r="E59" s="10"/>
      <c r="F59" s="10"/>
      <c r="G59" s="10"/>
      <c r="H59" s="54"/>
      <c r="I59" s="22"/>
      <c r="J59" s="22"/>
      <c r="K59" s="10"/>
      <c r="L59" s="23"/>
    </row>
    <row r="60" spans="1:12" ht="22.5" customHeight="1">
      <c r="A60" s="24" t="s">
        <v>2</v>
      </c>
      <c r="B60" s="25" t="s">
        <v>104</v>
      </c>
      <c r="C60" s="26" t="s">
        <v>59</v>
      </c>
      <c r="D60" s="29">
        <v>6772</v>
      </c>
      <c r="E60" s="29"/>
      <c r="F60" s="30">
        <v>19000</v>
      </c>
      <c r="G60" s="31">
        <v>3984</v>
      </c>
      <c r="H60" s="54">
        <f t="shared" si="15"/>
        <v>58.830478440637918</v>
      </c>
      <c r="I60" s="22"/>
      <c r="J60" s="22">
        <f t="shared" si="16"/>
        <v>20.96842105263158</v>
      </c>
      <c r="K60" s="33">
        <v>8194</v>
      </c>
      <c r="L60" s="23"/>
    </row>
    <row r="61" spans="1:12" ht="22.5" customHeight="1">
      <c r="A61" s="24" t="s">
        <v>2</v>
      </c>
      <c r="B61" s="25" t="s">
        <v>105</v>
      </c>
      <c r="C61" s="26" t="s">
        <v>57</v>
      </c>
      <c r="D61" s="35">
        <v>191.29900000000001</v>
      </c>
      <c r="E61" s="35"/>
      <c r="F61" s="30">
        <v>139</v>
      </c>
      <c r="G61" s="31">
        <v>159.23400000000001</v>
      </c>
      <c r="H61" s="54">
        <f t="shared" si="15"/>
        <v>83.23828143377645</v>
      </c>
      <c r="I61" s="22"/>
      <c r="J61" s="22">
        <f t="shared" si="16"/>
        <v>114.55683453237411</v>
      </c>
      <c r="K61" s="34">
        <v>231.47</v>
      </c>
      <c r="L61" s="23"/>
    </row>
    <row r="62" spans="1:12" ht="33.75" customHeight="1">
      <c r="A62" s="27">
        <v>3</v>
      </c>
      <c r="B62" s="28" t="s">
        <v>58</v>
      </c>
      <c r="C62" s="21" t="s">
        <v>3</v>
      </c>
      <c r="D62" s="32">
        <v>38.036000000000001</v>
      </c>
      <c r="E62" s="32"/>
      <c r="F62" s="30">
        <v>55</v>
      </c>
      <c r="G62" s="32">
        <v>40.387500000000003</v>
      </c>
      <c r="H62" s="54">
        <f t="shared" si="15"/>
        <v>106.18230097802082</v>
      </c>
      <c r="I62" s="22"/>
      <c r="J62" s="22">
        <f t="shared" si="16"/>
        <v>73.431818181818187</v>
      </c>
      <c r="K62" s="34">
        <v>40</v>
      </c>
      <c r="L62" s="23"/>
    </row>
    <row r="63" spans="1:12" ht="24.75" customHeight="1">
      <c r="A63" s="27">
        <v>4</v>
      </c>
      <c r="B63" s="80" t="s">
        <v>31</v>
      </c>
      <c r="C63" s="71" t="s">
        <v>3</v>
      </c>
      <c r="D63" s="81">
        <v>60.27</v>
      </c>
      <c r="E63" s="82">
        <v>42.63</v>
      </c>
      <c r="F63" s="82">
        <v>42.63</v>
      </c>
      <c r="G63" s="81">
        <v>63.003</v>
      </c>
      <c r="H63" s="54">
        <f t="shared" si="15"/>
        <v>104.5345943255351</v>
      </c>
      <c r="I63" s="22"/>
      <c r="J63" s="22">
        <f t="shared" si="16"/>
        <v>147.79028852920479</v>
      </c>
      <c r="K63" s="81">
        <v>60.16</v>
      </c>
      <c r="L63" s="23"/>
    </row>
    <row r="64" spans="1:12" ht="23.25" customHeight="1">
      <c r="A64" s="27">
        <v>5</v>
      </c>
      <c r="B64" s="80" t="s">
        <v>4</v>
      </c>
      <c r="C64" s="71" t="s">
        <v>3</v>
      </c>
      <c r="D64" s="83">
        <v>329.423</v>
      </c>
      <c r="E64" s="84">
        <v>307.10000000000002</v>
      </c>
      <c r="F64" s="84">
        <v>307.10000000000002</v>
      </c>
      <c r="G64" s="83">
        <v>300</v>
      </c>
      <c r="H64" s="54">
        <f t="shared" si="15"/>
        <v>91.068322491143604</v>
      </c>
      <c r="I64" s="22"/>
      <c r="J64" s="22">
        <f t="shared" si="16"/>
        <v>97.688049495278406</v>
      </c>
      <c r="K64" s="82">
        <v>516.14599999999996</v>
      </c>
      <c r="L64" s="23"/>
    </row>
    <row r="65" spans="1:12" ht="25.5" customHeight="1">
      <c r="A65" s="27">
        <v>6</v>
      </c>
      <c r="B65" s="85" t="s">
        <v>13</v>
      </c>
      <c r="C65" s="86"/>
      <c r="D65" s="8"/>
      <c r="E65" s="8"/>
      <c r="F65" s="8"/>
      <c r="G65" s="8"/>
      <c r="H65" s="54"/>
      <c r="I65" s="22"/>
      <c r="J65" s="22"/>
      <c r="K65" s="8"/>
      <c r="L65" s="23"/>
    </row>
    <row r="66" spans="1:12" ht="25.5" customHeight="1">
      <c r="A66" s="87" t="s">
        <v>2</v>
      </c>
      <c r="B66" s="85" t="s">
        <v>60</v>
      </c>
      <c r="C66" s="86" t="s">
        <v>13</v>
      </c>
      <c r="D66" s="8">
        <v>20</v>
      </c>
      <c r="E66" s="88">
        <v>22</v>
      </c>
      <c r="F66" s="88">
        <v>22</v>
      </c>
      <c r="G66" s="8">
        <v>28</v>
      </c>
      <c r="H66" s="54">
        <f t="shared" ref="H66:H125" si="17">G66/D66%</f>
        <v>140</v>
      </c>
      <c r="I66" s="22"/>
      <c r="J66" s="22">
        <f t="shared" ref="J66:J125" si="18">G66/F66%</f>
        <v>127.27272727272727</v>
      </c>
      <c r="K66" s="8">
        <v>30</v>
      </c>
      <c r="L66" s="23"/>
    </row>
    <row r="67" spans="1:12" ht="25.5" customHeight="1">
      <c r="A67" s="87" t="s">
        <v>24</v>
      </c>
      <c r="B67" s="89" t="s">
        <v>106</v>
      </c>
      <c r="C67" s="90" t="s">
        <v>13</v>
      </c>
      <c r="D67" s="8">
        <v>5</v>
      </c>
      <c r="E67" s="91">
        <v>2</v>
      </c>
      <c r="F67" s="91">
        <v>2</v>
      </c>
      <c r="G67" s="8">
        <v>8</v>
      </c>
      <c r="H67" s="54">
        <f t="shared" si="17"/>
        <v>160</v>
      </c>
      <c r="I67" s="22"/>
      <c r="J67" s="22">
        <f t="shared" si="18"/>
        <v>400</v>
      </c>
      <c r="K67" s="8">
        <v>2</v>
      </c>
      <c r="L67" s="23"/>
    </row>
    <row r="68" spans="1:12" ht="25.5" customHeight="1">
      <c r="A68" s="87">
        <v>7</v>
      </c>
      <c r="B68" s="85" t="s">
        <v>61</v>
      </c>
      <c r="C68" s="92"/>
      <c r="D68" s="8"/>
      <c r="E68" s="8"/>
      <c r="F68" s="8"/>
      <c r="G68" s="8"/>
      <c r="H68" s="54"/>
      <c r="I68" s="22"/>
      <c r="J68" s="22"/>
      <c r="K68" s="8"/>
      <c r="L68" s="23"/>
    </row>
    <row r="69" spans="1:12" ht="25.5" customHeight="1">
      <c r="A69" s="87" t="s">
        <v>2</v>
      </c>
      <c r="B69" s="85" t="s">
        <v>146</v>
      </c>
      <c r="C69" s="86" t="s">
        <v>14</v>
      </c>
      <c r="D69" s="8">
        <v>13</v>
      </c>
      <c r="E69" s="8"/>
      <c r="F69" s="93">
        <v>11</v>
      </c>
      <c r="G69" s="8">
        <v>12</v>
      </c>
      <c r="H69" s="54">
        <f t="shared" si="17"/>
        <v>92.307692307692307</v>
      </c>
      <c r="I69" s="22"/>
      <c r="J69" s="22">
        <f t="shared" si="18"/>
        <v>109.09090909090909</v>
      </c>
      <c r="K69" s="8">
        <v>11</v>
      </c>
      <c r="L69" s="23"/>
    </row>
    <row r="70" spans="1:12" s="7" customFormat="1" ht="25.5" customHeight="1">
      <c r="A70" s="94" t="s">
        <v>10</v>
      </c>
      <c r="B70" s="95" t="s">
        <v>62</v>
      </c>
      <c r="C70" s="96"/>
      <c r="D70" s="8"/>
      <c r="E70" s="8"/>
      <c r="F70" s="8"/>
      <c r="G70" s="8"/>
      <c r="H70" s="54"/>
      <c r="I70" s="22"/>
      <c r="J70" s="22"/>
      <c r="K70" s="8"/>
      <c r="L70" s="23"/>
    </row>
    <row r="71" spans="1:12" ht="25.5" customHeight="1">
      <c r="A71" s="97">
        <v>1</v>
      </c>
      <c r="B71" s="98" t="s">
        <v>15</v>
      </c>
      <c r="C71" s="99"/>
      <c r="D71" s="8"/>
      <c r="E71" s="8"/>
      <c r="F71" s="8"/>
      <c r="G71" s="8"/>
      <c r="H71" s="54"/>
      <c r="I71" s="22"/>
      <c r="J71" s="22"/>
      <c r="K71" s="8"/>
      <c r="L71" s="23"/>
    </row>
    <row r="72" spans="1:12" s="7" customFormat="1" ht="25.5" customHeight="1">
      <c r="A72" s="21" t="s">
        <v>2</v>
      </c>
      <c r="B72" s="98" t="s">
        <v>16</v>
      </c>
      <c r="C72" s="99" t="s">
        <v>12</v>
      </c>
      <c r="D72" s="100">
        <v>28350</v>
      </c>
      <c r="E72" s="100">
        <v>29340</v>
      </c>
      <c r="F72" s="100">
        <v>29340</v>
      </c>
      <c r="G72" s="100">
        <v>29005</v>
      </c>
      <c r="H72" s="54">
        <f t="shared" si="17"/>
        <v>102.31040564373897</v>
      </c>
      <c r="I72" s="22"/>
      <c r="J72" s="22">
        <f t="shared" si="18"/>
        <v>98.858214042263128</v>
      </c>
      <c r="K72" s="100">
        <v>29675</v>
      </c>
      <c r="L72" s="23"/>
    </row>
    <row r="73" spans="1:12" ht="25.5" customHeight="1">
      <c r="A73" s="97">
        <v>2</v>
      </c>
      <c r="B73" s="101" t="s">
        <v>17</v>
      </c>
      <c r="C73" s="99"/>
      <c r="D73" s="8"/>
      <c r="E73" s="8"/>
      <c r="F73" s="8"/>
      <c r="G73" s="8"/>
      <c r="H73" s="54"/>
      <c r="I73" s="22"/>
      <c r="J73" s="22"/>
      <c r="K73" s="8"/>
      <c r="L73" s="23"/>
    </row>
    <row r="74" spans="1:12" s="7" customFormat="1" ht="30" customHeight="1">
      <c r="A74" s="97" t="s">
        <v>2</v>
      </c>
      <c r="B74" s="102" t="s">
        <v>137</v>
      </c>
      <c r="C74" s="97" t="s">
        <v>12</v>
      </c>
      <c r="D74" s="8">
        <v>471</v>
      </c>
      <c r="E74" s="8"/>
      <c r="F74" s="100">
        <v>300</v>
      </c>
      <c r="G74" s="8">
        <v>349</v>
      </c>
      <c r="H74" s="54">
        <f t="shared" si="17"/>
        <v>74.097664543524417</v>
      </c>
      <c r="I74" s="22"/>
      <c r="J74" s="22">
        <f t="shared" si="18"/>
        <v>116.33333333333333</v>
      </c>
      <c r="K74" s="8">
        <v>300</v>
      </c>
      <c r="L74" s="23"/>
    </row>
    <row r="75" spans="1:12" s="7" customFormat="1" ht="25.5" customHeight="1">
      <c r="A75" s="97" t="s">
        <v>2</v>
      </c>
      <c r="B75" s="103" t="s">
        <v>63</v>
      </c>
      <c r="C75" s="97" t="s">
        <v>1</v>
      </c>
      <c r="D75" s="8">
        <v>24.56</v>
      </c>
      <c r="E75" s="8"/>
      <c r="F75" s="100">
        <v>32.03</v>
      </c>
      <c r="G75" s="131">
        <v>0</v>
      </c>
      <c r="H75" s="54">
        <f t="shared" si="17"/>
        <v>0</v>
      </c>
      <c r="I75" s="22"/>
      <c r="J75" s="22">
        <f t="shared" si="18"/>
        <v>0</v>
      </c>
      <c r="K75" s="8">
        <v>38.04</v>
      </c>
      <c r="L75" s="23"/>
    </row>
    <row r="76" spans="1:12" s="7" customFormat="1" ht="25.5" customHeight="1">
      <c r="A76" s="104"/>
      <c r="B76" s="105" t="s">
        <v>64</v>
      </c>
      <c r="C76" s="106" t="s">
        <v>1</v>
      </c>
      <c r="D76" s="8">
        <v>15.19</v>
      </c>
      <c r="E76" s="8"/>
      <c r="F76" s="100">
        <v>13.62</v>
      </c>
      <c r="G76" s="131">
        <v>0</v>
      </c>
      <c r="H76" s="54">
        <f t="shared" si="17"/>
        <v>0</v>
      </c>
      <c r="I76" s="22"/>
      <c r="J76" s="22">
        <f t="shared" si="18"/>
        <v>0</v>
      </c>
      <c r="K76" s="8" t="s">
        <v>135</v>
      </c>
      <c r="L76" s="23"/>
    </row>
    <row r="77" spans="1:12" ht="30" customHeight="1">
      <c r="A77" s="99">
        <v>3</v>
      </c>
      <c r="B77" s="103" t="s">
        <v>65</v>
      </c>
      <c r="C77" s="99"/>
      <c r="D77" s="8"/>
      <c r="E77" s="8"/>
      <c r="F77" s="8"/>
      <c r="G77" s="8"/>
      <c r="H77" s="54"/>
      <c r="I77" s="22"/>
      <c r="J77" s="22"/>
      <c r="K77" s="8"/>
      <c r="L77" s="23"/>
    </row>
    <row r="78" spans="1:12" s="7" customFormat="1" ht="25.5" customHeight="1">
      <c r="A78" s="107" t="s">
        <v>2</v>
      </c>
      <c r="B78" s="102" t="s">
        <v>26</v>
      </c>
      <c r="C78" s="97" t="s">
        <v>19</v>
      </c>
      <c r="D78" s="8"/>
      <c r="E78" s="8"/>
      <c r="F78" s="8"/>
      <c r="G78" s="8"/>
      <c r="H78" s="54"/>
      <c r="I78" s="22"/>
      <c r="J78" s="22"/>
      <c r="K78" s="8"/>
      <c r="L78" s="23"/>
    </row>
    <row r="79" spans="1:12" s="7" customFormat="1" ht="25.5" customHeight="1">
      <c r="A79" s="99" t="s">
        <v>2</v>
      </c>
      <c r="B79" s="103" t="s">
        <v>27</v>
      </c>
      <c r="C79" s="97" t="s">
        <v>19</v>
      </c>
      <c r="D79" s="100">
        <v>3546</v>
      </c>
      <c r="E79" s="100"/>
      <c r="F79" s="100">
        <v>2990</v>
      </c>
      <c r="G79" s="100">
        <v>2859</v>
      </c>
      <c r="H79" s="54">
        <f t="shared" si="17"/>
        <v>80.626057529610833</v>
      </c>
      <c r="I79" s="22"/>
      <c r="J79" s="22">
        <f t="shared" si="18"/>
        <v>95.618729096989966</v>
      </c>
      <c r="K79" s="100">
        <v>2240</v>
      </c>
      <c r="L79" s="23"/>
    </row>
    <row r="80" spans="1:12" s="7" customFormat="1" ht="25.5" customHeight="1">
      <c r="A80" s="99" t="s">
        <v>2</v>
      </c>
      <c r="B80" s="103" t="s">
        <v>28</v>
      </c>
      <c r="C80" s="97" t="s">
        <v>1</v>
      </c>
      <c r="D80" s="8">
        <v>52.11</v>
      </c>
      <c r="E80" s="8"/>
      <c r="F80" s="100">
        <v>43.37</v>
      </c>
      <c r="G80" s="8">
        <v>41.06</v>
      </c>
      <c r="H80" s="54">
        <f t="shared" si="17"/>
        <v>78.794857033199008</v>
      </c>
      <c r="I80" s="22"/>
      <c r="J80" s="22">
        <f t="shared" si="18"/>
        <v>94.673737606640543</v>
      </c>
      <c r="K80" s="8">
        <v>31.98</v>
      </c>
      <c r="L80" s="23"/>
    </row>
    <row r="81" spans="1:16" s="7" customFormat="1" ht="25.5" customHeight="1">
      <c r="A81" s="99" t="s">
        <v>2</v>
      </c>
      <c r="B81" s="102" t="s">
        <v>29</v>
      </c>
      <c r="C81" s="97" t="s">
        <v>19</v>
      </c>
      <c r="D81" s="8">
        <v>550</v>
      </c>
      <c r="E81" s="8"/>
      <c r="F81" s="100">
        <v>454</v>
      </c>
      <c r="G81" s="8">
        <v>432</v>
      </c>
      <c r="H81" s="54">
        <f t="shared" si="17"/>
        <v>78.545454545454547</v>
      </c>
      <c r="I81" s="22"/>
      <c r="J81" s="22">
        <f t="shared" si="18"/>
        <v>95.154185022026425</v>
      </c>
      <c r="K81" s="8">
        <v>331</v>
      </c>
      <c r="L81" s="23"/>
    </row>
    <row r="82" spans="1:16" s="7" customFormat="1" ht="25.5" customHeight="1">
      <c r="A82" s="99" t="s">
        <v>2</v>
      </c>
      <c r="B82" s="102" t="s">
        <v>30</v>
      </c>
      <c r="C82" s="97" t="s">
        <v>1</v>
      </c>
      <c r="D82" s="8">
        <v>8.08</v>
      </c>
      <c r="E82" s="8"/>
      <c r="F82" s="100">
        <v>6.59</v>
      </c>
      <c r="G82" s="8">
        <v>6.2</v>
      </c>
      <c r="H82" s="54">
        <f t="shared" si="17"/>
        <v>76.732673267326732</v>
      </c>
      <c r="I82" s="22"/>
      <c r="J82" s="22">
        <f t="shared" si="18"/>
        <v>94.08194233687405</v>
      </c>
      <c r="K82" s="8">
        <v>4.7300000000000004</v>
      </c>
      <c r="L82" s="23"/>
    </row>
    <row r="83" spans="1:16" s="7" customFormat="1" ht="25.5" customHeight="1">
      <c r="A83" s="107" t="s">
        <v>2</v>
      </c>
      <c r="B83" s="103" t="s">
        <v>66</v>
      </c>
      <c r="C83" s="97" t="s">
        <v>19</v>
      </c>
      <c r="D83" s="8">
        <v>597</v>
      </c>
      <c r="E83" s="8"/>
      <c r="F83" s="100">
        <v>556</v>
      </c>
      <c r="G83" s="8">
        <v>742</v>
      </c>
      <c r="H83" s="54">
        <f t="shared" si="17"/>
        <v>124.28810720268007</v>
      </c>
      <c r="I83" s="22"/>
      <c r="J83" s="22">
        <f t="shared" si="18"/>
        <v>133.45323741007195</v>
      </c>
      <c r="K83" s="8">
        <v>619</v>
      </c>
      <c r="L83" s="23"/>
    </row>
    <row r="84" spans="1:16" ht="25.5" customHeight="1">
      <c r="A84" s="99">
        <v>4</v>
      </c>
      <c r="B84" s="103" t="s">
        <v>67</v>
      </c>
      <c r="C84" s="97"/>
      <c r="D84" s="8"/>
      <c r="E84" s="8"/>
      <c r="F84" s="8"/>
      <c r="G84" s="8"/>
      <c r="H84" s="54"/>
      <c r="I84" s="22"/>
      <c r="J84" s="22"/>
      <c r="K84" s="8"/>
      <c r="L84" s="23"/>
    </row>
    <row r="85" spans="1:16" s="7" customFormat="1" ht="25.5" customHeight="1">
      <c r="A85" s="108" t="s">
        <v>2</v>
      </c>
      <c r="B85" s="102" t="s">
        <v>130</v>
      </c>
      <c r="C85" s="97" t="s">
        <v>18</v>
      </c>
      <c r="D85" s="100">
        <f>SUM(D86:D90)</f>
        <v>7951</v>
      </c>
      <c r="E85" s="100">
        <f>SUM(E86:E90)</f>
        <v>8240</v>
      </c>
      <c r="F85" s="100">
        <f>SUM(F86:F90)</f>
        <v>8240</v>
      </c>
      <c r="G85" s="100">
        <f>SUM(G86:G90)</f>
        <v>7981</v>
      </c>
      <c r="H85" s="54">
        <f t="shared" si="17"/>
        <v>100.3773110300591</v>
      </c>
      <c r="I85" s="22"/>
      <c r="J85" s="22">
        <f t="shared" si="18"/>
        <v>96.856796116504853</v>
      </c>
      <c r="K85" s="100">
        <f>SUM(K86:K90)</f>
        <v>8276</v>
      </c>
      <c r="L85" s="23"/>
    </row>
    <row r="86" spans="1:16" s="7" customFormat="1" ht="25.5" customHeight="1">
      <c r="A86" s="99" t="s">
        <v>24</v>
      </c>
      <c r="B86" s="103" t="s">
        <v>25</v>
      </c>
      <c r="C86" s="97"/>
      <c r="D86" s="100">
        <v>152</v>
      </c>
      <c r="E86" s="100">
        <v>150</v>
      </c>
      <c r="F86" s="100">
        <v>150</v>
      </c>
      <c r="G86" s="100">
        <v>150</v>
      </c>
      <c r="H86" s="54">
        <f t="shared" si="17"/>
        <v>98.684210526315795</v>
      </c>
      <c r="I86" s="22"/>
      <c r="J86" s="22">
        <f t="shared" si="18"/>
        <v>100</v>
      </c>
      <c r="K86" s="100">
        <v>208</v>
      </c>
      <c r="L86" s="23"/>
    </row>
    <row r="87" spans="1:16" s="7" customFormat="1" ht="25.5" customHeight="1">
      <c r="A87" s="99" t="s">
        <v>24</v>
      </c>
      <c r="B87" s="103" t="s">
        <v>107</v>
      </c>
      <c r="C87" s="97" t="s">
        <v>23</v>
      </c>
      <c r="D87" s="100">
        <v>2191</v>
      </c>
      <c r="E87" s="100">
        <v>2320</v>
      </c>
      <c r="F87" s="100">
        <v>2320</v>
      </c>
      <c r="G87" s="100">
        <v>2191</v>
      </c>
      <c r="H87" s="54">
        <f t="shared" si="17"/>
        <v>100</v>
      </c>
      <c r="I87" s="22"/>
      <c r="J87" s="22">
        <f t="shared" si="18"/>
        <v>94.439655172413794</v>
      </c>
      <c r="K87" s="100">
        <v>2236</v>
      </c>
      <c r="L87" s="23"/>
    </row>
    <row r="88" spans="1:16" s="7" customFormat="1" ht="25.5" customHeight="1">
      <c r="A88" s="99" t="s">
        <v>24</v>
      </c>
      <c r="B88" s="103" t="s">
        <v>108</v>
      </c>
      <c r="C88" s="97" t="s">
        <v>23</v>
      </c>
      <c r="D88" s="100">
        <v>3343</v>
      </c>
      <c r="E88" s="100">
        <v>3370</v>
      </c>
      <c r="F88" s="100">
        <v>3370</v>
      </c>
      <c r="G88" s="100">
        <v>3336</v>
      </c>
      <c r="H88" s="54">
        <f t="shared" si="17"/>
        <v>99.790607239006874</v>
      </c>
      <c r="I88" s="22"/>
      <c r="J88" s="22">
        <f t="shared" si="18"/>
        <v>98.991097922848653</v>
      </c>
      <c r="K88" s="100">
        <v>3406</v>
      </c>
      <c r="L88" s="23"/>
    </row>
    <row r="89" spans="1:16" s="7" customFormat="1" ht="25.5" customHeight="1">
      <c r="A89" s="99" t="s">
        <v>24</v>
      </c>
      <c r="B89" s="103" t="s">
        <v>109</v>
      </c>
      <c r="C89" s="97" t="s">
        <v>23</v>
      </c>
      <c r="D89" s="100">
        <v>2265</v>
      </c>
      <c r="E89" s="100">
        <v>2350</v>
      </c>
      <c r="F89" s="100">
        <v>2350</v>
      </c>
      <c r="G89" s="100">
        <v>2264</v>
      </c>
      <c r="H89" s="54">
        <f t="shared" si="17"/>
        <v>99.95584988962473</v>
      </c>
      <c r="I89" s="22"/>
      <c r="J89" s="22">
        <f t="shared" si="18"/>
        <v>96.340425531914889</v>
      </c>
      <c r="K89" s="100">
        <v>2376</v>
      </c>
      <c r="L89" s="23"/>
    </row>
    <row r="90" spans="1:16" s="7" customFormat="1" ht="25.5" customHeight="1">
      <c r="A90" s="99" t="s">
        <v>24</v>
      </c>
      <c r="B90" s="103" t="s">
        <v>131</v>
      </c>
      <c r="C90" s="97" t="s">
        <v>23</v>
      </c>
      <c r="D90" s="100"/>
      <c r="E90" s="100">
        <v>50</v>
      </c>
      <c r="F90" s="100">
        <v>50</v>
      </c>
      <c r="G90" s="100">
        <v>40</v>
      </c>
      <c r="H90" s="54"/>
      <c r="I90" s="22"/>
      <c r="J90" s="22">
        <f t="shared" si="18"/>
        <v>80</v>
      </c>
      <c r="K90" s="100">
        <v>50</v>
      </c>
      <c r="L90" s="23"/>
    </row>
    <row r="91" spans="1:16" s="7" customFormat="1" ht="25.5" customHeight="1">
      <c r="A91" s="108" t="s">
        <v>2</v>
      </c>
      <c r="B91" s="102" t="s">
        <v>68</v>
      </c>
      <c r="C91" s="97" t="s">
        <v>23</v>
      </c>
      <c r="D91" s="8"/>
      <c r="E91" s="8"/>
      <c r="F91" s="8"/>
      <c r="G91" s="8"/>
      <c r="H91" s="54"/>
      <c r="I91" s="22"/>
      <c r="J91" s="22"/>
      <c r="K91" s="8"/>
      <c r="L91" s="23"/>
    </row>
    <row r="92" spans="1:16" s="7" customFormat="1" ht="25.5" customHeight="1">
      <c r="A92" s="99" t="s">
        <v>24</v>
      </c>
      <c r="B92" s="103" t="s">
        <v>108</v>
      </c>
      <c r="C92" s="97" t="s">
        <v>23</v>
      </c>
      <c r="D92" s="8">
        <v>97</v>
      </c>
      <c r="E92" s="8"/>
      <c r="F92" s="8">
        <v>100</v>
      </c>
      <c r="G92" s="8">
        <v>98.3</v>
      </c>
      <c r="H92" s="54">
        <f t="shared" si="17"/>
        <v>101.34020618556701</v>
      </c>
      <c r="I92" s="22"/>
      <c r="J92" s="22">
        <f t="shared" si="18"/>
        <v>98.3</v>
      </c>
      <c r="K92" s="8">
        <v>100</v>
      </c>
      <c r="L92" s="23"/>
    </row>
    <row r="93" spans="1:16" s="7" customFormat="1" ht="25.5" customHeight="1">
      <c r="A93" s="99" t="s">
        <v>24</v>
      </c>
      <c r="B93" s="103" t="s">
        <v>109</v>
      </c>
      <c r="C93" s="97" t="s">
        <v>23</v>
      </c>
      <c r="D93" s="8">
        <v>98.7</v>
      </c>
      <c r="E93" s="8"/>
      <c r="F93" s="9">
        <v>100</v>
      </c>
      <c r="G93" s="8">
        <v>98.6</v>
      </c>
      <c r="H93" s="54">
        <f t="shared" si="17"/>
        <v>99.898682877406273</v>
      </c>
      <c r="I93" s="22"/>
      <c r="J93" s="22">
        <f t="shared" si="18"/>
        <v>98.6</v>
      </c>
      <c r="K93" s="8">
        <v>100</v>
      </c>
      <c r="L93" s="23"/>
    </row>
    <row r="94" spans="1:16" s="7" customFormat="1" ht="25.5" customHeight="1">
      <c r="A94" s="99" t="s">
        <v>24</v>
      </c>
      <c r="B94" s="103" t="s">
        <v>110</v>
      </c>
      <c r="C94" s="97" t="s">
        <v>23</v>
      </c>
      <c r="D94" s="8"/>
      <c r="E94" s="8"/>
      <c r="F94" s="9"/>
      <c r="G94" s="8"/>
      <c r="H94" s="54"/>
      <c r="I94" s="22"/>
      <c r="J94" s="22"/>
      <c r="K94" s="8"/>
      <c r="L94" s="23"/>
    </row>
    <row r="95" spans="1:16" s="7" customFormat="1" ht="29.25" customHeight="1">
      <c r="A95" s="97" t="s">
        <v>2</v>
      </c>
      <c r="B95" s="102" t="s">
        <v>43</v>
      </c>
      <c r="C95" s="97" t="s">
        <v>1</v>
      </c>
      <c r="D95" s="8">
        <v>1</v>
      </c>
      <c r="E95" s="8"/>
      <c r="F95" s="10">
        <v>2.17</v>
      </c>
      <c r="G95" s="8">
        <v>1</v>
      </c>
      <c r="H95" s="54">
        <f t="shared" si="17"/>
        <v>100</v>
      </c>
      <c r="I95" s="22"/>
      <c r="J95" s="22">
        <f t="shared" si="18"/>
        <v>46.082949308755758</v>
      </c>
      <c r="K95" s="8">
        <v>2</v>
      </c>
      <c r="L95" s="23"/>
    </row>
    <row r="96" spans="1:16" s="7" customFormat="1" ht="25.5" customHeight="1">
      <c r="A96" s="97" t="s">
        <v>2</v>
      </c>
      <c r="B96" s="11" t="s">
        <v>69</v>
      </c>
      <c r="C96" s="12" t="s">
        <v>1</v>
      </c>
      <c r="D96" s="8">
        <v>37</v>
      </c>
      <c r="E96" s="8"/>
      <c r="F96" s="9">
        <v>51.58</v>
      </c>
      <c r="G96" s="8">
        <v>37</v>
      </c>
      <c r="H96" s="54">
        <f t="shared" si="17"/>
        <v>100</v>
      </c>
      <c r="I96" s="22"/>
      <c r="J96" s="22">
        <f t="shared" si="18"/>
        <v>71.733229934082971</v>
      </c>
      <c r="K96" s="8">
        <v>56</v>
      </c>
      <c r="L96" s="23"/>
      <c r="P96" s="13"/>
    </row>
    <row r="97" spans="1:12" s="7" customFormat="1" ht="25.5" hidden="1" customHeight="1">
      <c r="A97" s="99" t="s">
        <v>24</v>
      </c>
      <c r="B97" s="14" t="s">
        <v>111</v>
      </c>
      <c r="C97" s="12" t="s">
        <v>1</v>
      </c>
      <c r="D97" s="8">
        <v>36.299999999999997</v>
      </c>
      <c r="E97" s="8"/>
      <c r="F97" s="8">
        <v>36.299999999999997</v>
      </c>
      <c r="G97" s="8">
        <v>36.299999999999997</v>
      </c>
      <c r="H97" s="54">
        <f t="shared" si="17"/>
        <v>100</v>
      </c>
      <c r="I97" s="22"/>
      <c r="J97" s="22">
        <f t="shared" si="18"/>
        <v>100</v>
      </c>
      <c r="K97" s="8">
        <v>45.45</v>
      </c>
      <c r="L97" s="23"/>
    </row>
    <row r="98" spans="1:12" s="7" customFormat="1" ht="25.5" hidden="1" customHeight="1">
      <c r="A98" s="99" t="s">
        <v>24</v>
      </c>
      <c r="B98" s="14" t="s">
        <v>108</v>
      </c>
      <c r="C98" s="12" t="s">
        <v>1</v>
      </c>
      <c r="D98" s="8">
        <v>100</v>
      </c>
      <c r="E98" s="8"/>
      <c r="F98" s="15">
        <v>100</v>
      </c>
      <c r="G98" s="8">
        <v>100</v>
      </c>
      <c r="H98" s="54">
        <f t="shared" si="17"/>
        <v>100</v>
      </c>
      <c r="I98" s="22"/>
      <c r="J98" s="22">
        <f t="shared" si="18"/>
        <v>100</v>
      </c>
      <c r="K98" s="8">
        <v>100</v>
      </c>
      <c r="L98" s="23"/>
    </row>
    <row r="99" spans="1:12" s="7" customFormat="1" ht="25.5" hidden="1" customHeight="1">
      <c r="A99" s="99" t="s">
        <v>24</v>
      </c>
      <c r="B99" s="14" t="s">
        <v>112</v>
      </c>
      <c r="C99" s="12" t="s">
        <v>1</v>
      </c>
      <c r="D99" s="8">
        <v>14.28</v>
      </c>
      <c r="E99" s="8"/>
      <c r="F99" s="8">
        <v>28.57</v>
      </c>
      <c r="G99" s="8">
        <v>14.28</v>
      </c>
      <c r="H99" s="54">
        <f t="shared" si="17"/>
        <v>100.00000000000001</v>
      </c>
      <c r="I99" s="22"/>
      <c r="J99" s="22">
        <f t="shared" si="18"/>
        <v>49.982499124956242</v>
      </c>
      <c r="K99" s="8">
        <v>42.85</v>
      </c>
      <c r="L99" s="23"/>
    </row>
    <row r="100" spans="1:12" s="7" customFormat="1" ht="25.5" hidden="1" customHeight="1">
      <c r="A100" s="99" t="s">
        <v>24</v>
      </c>
      <c r="B100" s="14" t="s">
        <v>136</v>
      </c>
      <c r="C100" s="12" t="s">
        <v>1</v>
      </c>
      <c r="D100" s="8">
        <v>14.28</v>
      </c>
      <c r="E100" s="8"/>
      <c r="F100" s="8">
        <v>57.14</v>
      </c>
      <c r="G100" s="8">
        <v>14.28</v>
      </c>
      <c r="H100" s="54">
        <f t="shared" si="17"/>
        <v>100.00000000000001</v>
      </c>
      <c r="I100" s="22"/>
      <c r="J100" s="22">
        <f t="shared" si="18"/>
        <v>24.991249562478121</v>
      </c>
      <c r="K100" s="8">
        <v>100</v>
      </c>
      <c r="L100" s="23"/>
    </row>
    <row r="101" spans="1:12" ht="25.5" customHeight="1">
      <c r="A101" s="99">
        <v>5</v>
      </c>
      <c r="B101" s="103" t="s">
        <v>70</v>
      </c>
      <c r="C101" s="97"/>
      <c r="D101" s="8"/>
      <c r="E101" s="8"/>
      <c r="F101" s="8"/>
      <c r="G101" s="8"/>
      <c r="H101" s="54"/>
      <c r="I101" s="22"/>
      <c r="J101" s="22"/>
      <c r="K101" s="8"/>
      <c r="L101" s="23"/>
    </row>
    <row r="102" spans="1:12" s="7" customFormat="1" ht="31.5" customHeight="1">
      <c r="A102" s="107" t="s">
        <v>2</v>
      </c>
      <c r="B102" s="102" t="s">
        <v>138</v>
      </c>
      <c r="C102" s="109" t="s">
        <v>1</v>
      </c>
      <c r="D102" s="8">
        <v>100</v>
      </c>
      <c r="E102" s="8">
        <v>99.97</v>
      </c>
      <c r="F102" s="88">
        <v>100</v>
      </c>
      <c r="G102" s="8">
        <v>100</v>
      </c>
      <c r="H102" s="54">
        <f t="shared" si="17"/>
        <v>100</v>
      </c>
      <c r="I102" s="22"/>
      <c r="J102" s="22">
        <f t="shared" si="18"/>
        <v>100</v>
      </c>
      <c r="K102" s="8">
        <v>100</v>
      </c>
      <c r="L102" s="23"/>
    </row>
    <row r="103" spans="1:12" s="7" customFormat="1" ht="25.5" customHeight="1">
      <c r="A103" s="107" t="s">
        <v>2</v>
      </c>
      <c r="B103" s="102" t="s">
        <v>71</v>
      </c>
      <c r="C103" s="109" t="s">
        <v>1</v>
      </c>
      <c r="D103" s="8">
        <v>14.2</v>
      </c>
      <c r="E103" s="8">
        <v>15.3</v>
      </c>
      <c r="F103" s="88">
        <v>15.3</v>
      </c>
      <c r="G103" s="8">
        <v>14</v>
      </c>
      <c r="H103" s="54">
        <f t="shared" si="17"/>
        <v>98.591549295774655</v>
      </c>
      <c r="I103" s="22"/>
      <c r="J103" s="22">
        <f t="shared" si="18"/>
        <v>91.503267973856211</v>
      </c>
      <c r="K103" s="10">
        <v>15.3</v>
      </c>
      <c r="L103" s="23"/>
    </row>
    <row r="104" spans="1:12" s="7" customFormat="1" ht="25.5" customHeight="1">
      <c r="A104" s="107" t="s">
        <v>2</v>
      </c>
      <c r="B104" s="102" t="s">
        <v>72</v>
      </c>
      <c r="C104" s="109" t="s">
        <v>1</v>
      </c>
      <c r="D104" s="8">
        <v>7.8</v>
      </c>
      <c r="E104" s="8">
        <v>8.2100000000000009</v>
      </c>
      <c r="F104" s="88">
        <v>8.2100000000000009</v>
      </c>
      <c r="G104" s="8">
        <v>7.6</v>
      </c>
      <c r="H104" s="54">
        <f t="shared" si="17"/>
        <v>97.435897435897431</v>
      </c>
      <c r="I104" s="22"/>
      <c r="J104" s="22">
        <f t="shared" si="18"/>
        <v>92.570036540803883</v>
      </c>
      <c r="K104" s="10">
        <v>8.2100000000000009</v>
      </c>
      <c r="L104" s="23"/>
    </row>
    <row r="105" spans="1:12" s="7" customFormat="1" ht="34.5" customHeight="1">
      <c r="A105" s="107" t="s">
        <v>2</v>
      </c>
      <c r="B105" s="28" t="s">
        <v>37</v>
      </c>
      <c r="C105" s="110" t="s">
        <v>20</v>
      </c>
      <c r="D105" s="8">
        <v>165</v>
      </c>
      <c r="E105" s="8">
        <v>165</v>
      </c>
      <c r="F105" s="111">
        <v>165</v>
      </c>
      <c r="G105" s="8">
        <v>165</v>
      </c>
      <c r="H105" s="54">
        <f t="shared" si="17"/>
        <v>100</v>
      </c>
      <c r="I105" s="22"/>
      <c r="J105" s="22">
        <f t="shared" si="18"/>
        <v>100</v>
      </c>
      <c r="K105" s="10">
        <v>165</v>
      </c>
      <c r="L105" s="23"/>
    </row>
    <row r="106" spans="1:12" s="7" customFormat="1" ht="25.5" customHeight="1">
      <c r="A106" s="107" t="s">
        <v>2</v>
      </c>
      <c r="B106" s="28" t="s">
        <v>73</v>
      </c>
      <c r="C106" s="110" t="s">
        <v>21</v>
      </c>
      <c r="D106" s="8">
        <v>9.3800000000000008</v>
      </c>
      <c r="E106" s="8"/>
      <c r="F106" s="112">
        <v>10.69</v>
      </c>
      <c r="G106" s="8">
        <v>9.65</v>
      </c>
      <c r="H106" s="54">
        <f t="shared" si="17"/>
        <v>102.87846481876332</v>
      </c>
      <c r="I106" s="22"/>
      <c r="J106" s="22">
        <f t="shared" si="18"/>
        <v>90.271281571562213</v>
      </c>
      <c r="K106" s="10">
        <v>10.69</v>
      </c>
      <c r="L106" s="23"/>
    </row>
    <row r="107" spans="1:12" s="7" customFormat="1" ht="25.5" customHeight="1">
      <c r="A107" s="107" t="s">
        <v>2</v>
      </c>
      <c r="B107" s="28" t="s">
        <v>118</v>
      </c>
      <c r="C107" s="110" t="s">
        <v>1</v>
      </c>
      <c r="D107" s="8">
        <v>100</v>
      </c>
      <c r="E107" s="8"/>
      <c r="F107" s="8">
        <v>100</v>
      </c>
      <c r="G107" s="8">
        <v>100</v>
      </c>
      <c r="H107" s="54">
        <f t="shared" si="17"/>
        <v>100</v>
      </c>
      <c r="I107" s="22"/>
      <c r="J107" s="22">
        <f t="shared" si="18"/>
        <v>100</v>
      </c>
      <c r="K107" s="8">
        <v>100</v>
      </c>
      <c r="L107" s="23"/>
    </row>
    <row r="108" spans="1:12" s="7" customFormat="1" ht="31.5" customHeight="1">
      <c r="A108" s="107" t="s">
        <v>2</v>
      </c>
      <c r="B108" s="28" t="s">
        <v>22</v>
      </c>
      <c r="C108" s="110" t="s">
        <v>1</v>
      </c>
      <c r="D108" s="8">
        <v>100</v>
      </c>
      <c r="E108" s="8"/>
      <c r="F108" s="8">
        <v>100</v>
      </c>
      <c r="G108" s="8">
        <v>100</v>
      </c>
      <c r="H108" s="54">
        <f t="shared" si="17"/>
        <v>100</v>
      </c>
      <c r="I108" s="22"/>
      <c r="J108" s="22">
        <f t="shared" si="18"/>
        <v>100</v>
      </c>
      <c r="K108" s="8">
        <v>100</v>
      </c>
      <c r="L108" s="23"/>
    </row>
    <row r="109" spans="1:12" ht="30.75" customHeight="1">
      <c r="A109" s="107" t="s">
        <v>2</v>
      </c>
      <c r="B109" s="113" t="s">
        <v>78</v>
      </c>
      <c r="C109" s="110" t="s">
        <v>1</v>
      </c>
      <c r="D109" s="8">
        <v>19</v>
      </c>
      <c r="E109" s="8"/>
      <c r="F109" s="8" t="s">
        <v>132</v>
      </c>
      <c r="G109" s="8">
        <v>18.8</v>
      </c>
      <c r="H109" s="54">
        <f t="shared" si="17"/>
        <v>98.94736842105263</v>
      </c>
      <c r="I109" s="22"/>
      <c r="J109" s="22"/>
      <c r="K109" s="10" t="s">
        <v>142</v>
      </c>
      <c r="L109" s="23"/>
    </row>
    <row r="110" spans="1:12" ht="31.5" customHeight="1">
      <c r="A110" s="107" t="s">
        <v>2</v>
      </c>
      <c r="B110" s="113" t="s">
        <v>74</v>
      </c>
      <c r="C110" s="110" t="s">
        <v>1</v>
      </c>
      <c r="D110" s="8">
        <v>33.9</v>
      </c>
      <c r="E110" s="8"/>
      <c r="F110" s="8" t="s">
        <v>141</v>
      </c>
      <c r="G110" s="8">
        <v>33.1</v>
      </c>
      <c r="H110" s="54">
        <f>34.5/33.1%</f>
        <v>104.22960725075528</v>
      </c>
      <c r="I110" s="22"/>
      <c r="J110" s="22"/>
      <c r="K110" s="10" t="s">
        <v>160</v>
      </c>
      <c r="L110" s="23"/>
    </row>
    <row r="111" spans="1:12" ht="31.5" customHeight="1">
      <c r="A111" s="21" t="s">
        <v>2</v>
      </c>
      <c r="B111" s="113" t="s">
        <v>79</v>
      </c>
      <c r="C111" s="110" t="s">
        <v>1</v>
      </c>
      <c r="D111" s="10"/>
      <c r="E111" s="10"/>
      <c r="F111" s="10"/>
      <c r="G111" s="10"/>
      <c r="H111" s="54"/>
      <c r="I111" s="22"/>
      <c r="J111" s="22"/>
      <c r="K111" s="10"/>
      <c r="L111" s="23"/>
    </row>
    <row r="112" spans="1:12" ht="21.75" customHeight="1">
      <c r="A112" s="97">
        <v>6</v>
      </c>
      <c r="B112" s="103" t="s">
        <v>75</v>
      </c>
      <c r="C112" s="97"/>
      <c r="D112" s="8"/>
      <c r="E112" s="8"/>
      <c r="F112" s="8"/>
      <c r="G112" s="8"/>
      <c r="H112" s="54"/>
      <c r="I112" s="22"/>
      <c r="J112" s="22"/>
      <c r="K112" s="8"/>
      <c r="L112" s="23"/>
    </row>
    <row r="113" spans="1:14" ht="21.75" customHeight="1">
      <c r="A113" s="97" t="s">
        <v>2</v>
      </c>
      <c r="B113" s="103" t="s">
        <v>139</v>
      </c>
      <c r="C113" s="97" t="s">
        <v>1</v>
      </c>
      <c r="D113" s="114">
        <v>100</v>
      </c>
      <c r="E113" s="114"/>
      <c r="F113" s="114">
        <v>100</v>
      </c>
      <c r="G113" s="114">
        <v>100</v>
      </c>
      <c r="H113" s="54">
        <f t="shared" si="17"/>
        <v>100</v>
      </c>
      <c r="I113" s="22"/>
      <c r="J113" s="22">
        <f t="shared" si="18"/>
        <v>100</v>
      </c>
      <c r="K113" s="114">
        <v>100</v>
      </c>
      <c r="L113" s="23"/>
    </row>
    <row r="114" spans="1:14" ht="32.25" customHeight="1">
      <c r="A114" s="97" t="s">
        <v>2</v>
      </c>
      <c r="B114" s="103" t="s">
        <v>140</v>
      </c>
      <c r="C114" s="97" t="s">
        <v>1</v>
      </c>
      <c r="D114" s="115">
        <v>81</v>
      </c>
      <c r="E114" s="115"/>
      <c r="F114" s="115">
        <v>81</v>
      </c>
      <c r="G114" s="115">
        <v>93</v>
      </c>
      <c r="H114" s="54">
        <f t="shared" si="17"/>
        <v>114.81481481481481</v>
      </c>
      <c r="I114" s="22"/>
      <c r="J114" s="22">
        <f t="shared" si="18"/>
        <v>114.81481481481481</v>
      </c>
      <c r="K114" s="115">
        <v>95</v>
      </c>
      <c r="L114" s="23"/>
    </row>
    <row r="115" spans="1:14" ht="24.75" customHeight="1">
      <c r="A115" s="97">
        <v>7</v>
      </c>
      <c r="B115" s="103" t="s">
        <v>76</v>
      </c>
      <c r="C115" s="97" t="s">
        <v>1</v>
      </c>
      <c r="D115" s="114">
        <v>98</v>
      </c>
      <c r="E115" s="114"/>
      <c r="F115" s="114">
        <v>98</v>
      </c>
      <c r="G115" s="114">
        <v>99.29</v>
      </c>
      <c r="H115" s="54">
        <f t="shared" si="17"/>
        <v>101.31632653061226</v>
      </c>
      <c r="I115" s="22"/>
      <c r="J115" s="22">
        <f t="shared" si="18"/>
        <v>101.31632653061226</v>
      </c>
      <c r="K115" s="114">
        <v>100</v>
      </c>
      <c r="L115" s="23"/>
    </row>
    <row r="116" spans="1:14" ht="24.75" customHeight="1">
      <c r="A116" s="97">
        <v>8</v>
      </c>
      <c r="B116" s="103" t="s">
        <v>77</v>
      </c>
      <c r="C116" s="97" t="s">
        <v>1</v>
      </c>
      <c r="D116" s="114">
        <v>99.98</v>
      </c>
      <c r="E116" s="114"/>
      <c r="F116" s="114">
        <v>99.98</v>
      </c>
      <c r="G116" s="114">
        <v>99.98</v>
      </c>
      <c r="H116" s="54">
        <f t="shared" si="17"/>
        <v>100</v>
      </c>
      <c r="I116" s="22"/>
      <c r="J116" s="22">
        <f t="shared" si="18"/>
        <v>100</v>
      </c>
      <c r="K116" s="114">
        <v>100</v>
      </c>
      <c r="L116" s="23"/>
    </row>
    <row r="117" spans="1:14" ht="21.75" customHeight="1">
      <c r="A117" s="97">
        <v>9</v>
      </c>
      <c r="B117" s="116" t="s">
        <v>133</v>
      </c>
      <c r="C117" s="97"/>
      <c r="D117" s="117"/>
      <c r="E117" s="117"/>
      <c r="F117" s="117"/>
      <c r="G117" s="117"/>
      <c r="H117" s="54"/>
      <c r="I117" s="22"/>
      <c r="J117" s="22"/>
      <c r="K117" s="117"/>
      <c r="L117" s="23"/>
    </row>
    <row r="118" spans="1:14" ht="32.25" customHeight="1">
      <c r="A118" s="71" t="s">
        <v>2</v>
      </c>
      <c r="B118" s="116" t="s">
        <v>134</v>
      </c>
      <c r="C118" s="97" t="s">
        <v>122</v>
      </c>
      <c r="D118" s="117">
        <v>11</v>
      </c>
      <c r="E118" s="117">
        <v>11</v>
      </c>
      <c r="F118" s="114">
        <v>11</v>
      </c>
      <c r="G118" s="117">
        <v>11</v>
      </c>
      <c r="H118" s="54">
        <f t="shared" si="17"/>
        <v>100</v>
      </c>
      <c r="I118" s="22"/>
      <c r="J118" s="22">
        <f t="shared" si="18"/>
        <v>100</v>
      </c>
      <c r="K118" s="117">
        <v>11</v>
      </c>
      <c r="L118" s="23"/>
      <c r="N118"/>
    </row>
    <row r="119" spans="1:14" ht="26.25" customHeight="1">
      <c r="A119" s="109" t="s">
        <v>11</v>
      </c>
      <c r="B119" s="118" t="s">
        <v>80</v>
      </c>
      <c r="C119" s="109"/>
      <c r="D119" s="117"/>
      <c r="E119" s="117"/>
      <c r="F119" s="117"/>
      <c r="G119" s="117"/>
      <c r="H119" s="54"/>
      <c r="I119" s="22"/>
      <c r="J119" s="22"/>
      <c r="K119" s="117"/>
      <c r="L119" s="23"/>
    </row>
    <row r="120" spans="1:14" s="16" customFormat="1" ht="31.5" customHeight="1">
      <c r="A120" s="71">
        <v>1</v>
      </c>
      <c r="B120" s="119" t="s">
        <v>44</v>
      </c>
      <c r="C120" s="120" t="s">
        <v>1</v>
      </c>
      <c r="D120" s="121">
        <v>80</v>
      </c>
      <c r="E120" s="121"/>
      <c r="F120" s="121">
        <v>81</v>
      </c>
      <c r="G120" s="121">
        <v>81</v>
      </c>
      <c r="H120" s="54">
        <f t="shared" si="17"/>
        <v>101.25</v>
      </c>
      <c r="I120" s="22"/>
      <c r="J120" s="22">
        <f t="shared" si="18"/>
        <v>100</v>
      </c>
      <c r="K120" s="121">
        <v>90</v>
      </c>
      <c r="L120" s="23"/>
    </row>
    <row r="121" spans="1:14" s="17" customFormat="1" ht="25.5" customHeight="1">
      <c r="A121" s="96" t="s">
        <v>81</v>
      </c>
      <c r="B121" s="122" t="s">
        <v>82</v>
      </c>
      <c r="C121" s="123"/>
      <c r="D121" s="124"/>
      <c r="E121" s="124"/>
      <c r="F121" s="124"/>
      <c r="G121" s="124"/>
      <c r="H121" s="54"/>
      <c r="I121" s="22"/>
      <c r="J121" s="22"/>
      <c r="K121" s="124"/>
      <c r="L121" s="23"/>
    </row>
    <row r="122" spans="1:14" s="17" customFormat="1" ht="33.75" customHeight="1">
      <c r="A122" s="71">
        <v>1</v>
      </c>
      <c r="B122" s="80" t="s">
        <v>119</v>
      </c>
      <c r="C122" s="71" t="s">
        <v>1</v>
      </c>
      <c r="D122" s="124">
        <v>67</v>
      </c>
      <c r="E122" s="124"/>
      <c r="F122" s="124">
        <v>90</v>
      </c>
      <c r="G122" s="124">
        <v>89</v>
      </c>
      <c r="H122" s="54">
        <f t="shared" si="17"/>
        <v>132.83582089552237</v>
      </c>
      <c r="I122" s="22"/>
      <c r="J122" s="22">
        <f t="shared" si="18"/>
        <v>98.888888888888886</v>
      </c>
      <c r="K122" s="124">
        <v>90</v>
      </c>
      <c r="L122" s="23"/>
    </row>
    <row r="123" spans="1:14" s="17" customFormat="1" ht="25.5" customHeight="1">
      <c r="A123" s="71">
        <v>2</v>
      </c>
      <c r="B123" s="80" t="s">
        <v>120</v>
      </c>
      <c r="C123" s="71" t="s">
        <v>1</v>
      </c>
      <c r="D123" s="124">
        <v>100</v>
      </c>
      <c r="E123" s="124"/>
      <c r="F123" s="124">
        <v>80</v>
      </c>
      <c r="G123" s="124">
        <v>100</v>
      </c>
      <c r="H123" s="54">
        <f t="shared" si="17"/>
        <v>100</v>
      </c>
      <c r="I123" s="22"/>
      <c r="J123" s="22">
        <f t="shared" si="18"/>
        <v>125</v>
      </c>
      <c r="K123" s="124">
        <v>100</v>
      </c>
      <c r="L123" s="23"/>
    </row>
    <row r="124" spans="1:14" s="17" customFormat="1" ht="25.5" customHeight="1">
      <c r="A124" s="71">
        <v>3</v>
      </c>
      <c r="B124" s="80" t="s">
        <v>121</v>
      </c>
      <c r="C124" s="71" t="s">
        <v>1</v>
      </c>
      <c r="D124" s="124">
        <v>100</v>
      </c>
      <c r="E124" s="124"/>
      <c r="F124" s="124">
        <v>100</v>
      </c>
      <c r="G124" s="124">
        <v>100</v>
      </c>
      <c r="H124" s="54">
        <f t="shared" si="17"/>
        <v>100</v>
      </c>
      <c r="I124" s="22"/>
      <c r="J124" s="22">
        <f t="shared" si="18"/>
        <v>100</v>
      </c>
      <c r="K124" s="124">
        <v>100</v>
      </c>
      <c r="L124" s="23"/>
    </row>
    <row r="125" spans="1:14" ht="36.75" customHeight="1">
      <c r="A125" s="125">
        <v>4</v>
      </c>
      <c r="B125" s="126" t="s">
        <v>45</v>
      </c>
      <c r="C125" s="125" t="s">
        <v>1</v>
      </c>
      <c r="D125" s="127">
        <v>82</v>
      </c>
      <c r="E125" s="127"/>
      <c r="F125" s="127">
        <v>82</v>
      </c>
      <c r="G125" s="127">
        <v>82</v>
      </c>
      <c r="H125" s="128">
        <f t="shared" si="17"/>
        <v>100</v>
      </c>
      <c r="I125" s="129"/>
      <c r="J125" s="129">
        <f t="shared" si="18"/>
        <v>100</v>
      </c>
      <c r="K125" s="127">
        <v>90.9</v>
      </c>
      <c r="L125" s="130"/>
    </row>
    <row r="126" spans="1:14">
      <c r="A126" s="4"/>
      <c r="B126" s="18"/>
      <c r="C126" s="4"/>
    </row>
  </sheetData>
  <mergeCells count="9">
    <mergeCell ref="L4:L5"/>
    <mergeCell ref="A2:L2"/>
    <mergeCell ref="A1:L1"/>
    <mergeCell ref="A4:A5"/>
    <mergeCell ref="B4:B5"/>
    <mergeCell ref="C4:C5"/>
    <mergeCell ref="D4:D5"/>
    <mergeCell ref="E4:J4"/>
    <mergeCell ref="K4:K5"/>
  </mergeCells>
  <pageMargins left="0.27559055118110237" right="0.19685039370078741" top="0.47244094488188981" bottom="0.55118110236220474" header="0.31496062992125984" footer="0.31496062992125984"/>
  <pageSetup paperSize="9" scale="7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 bao cao</vt:lpstr>
      <vt:lpstr>'Phu luc bao cao'!Print_Area</vt:lpstr>
      <vt:lpstr>'Phu luc 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84977</cp:lastModifiedBy>
  <cp:lastPrinted>2022-10-03T08:53:30Z</cp:lastPrinted>
  <dcterms:created xsi:type="dcterms:W3CDTF">2019-07-09T09:00:01Z</dcterms:created>
  <dcterms:modified xsi:type="dcterms:W3CDTF">2022-11-22T13:49:41Z</dcterms:modified>
</cp:coreProperties>
</file>