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05" yWindow="-105" windowWidth="20715" windowHeight="11760"/>
  </bookViews>
  <sheets>
    <sheet name="KHTC 2022-2023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14" i="2" l="1"/>
  <c r="G14" i="2"/>
  <c r="D10" i="2" l="1"/>
  <c r="E10" i="2"/>
  <c r="F10" i="2"/>
  <c r="G10" i="2"/>
  <c r="H10" i="2"/>
  <c r="I10" i="2"/>
  <c r="J10" i="2"/>
  <c r="K10" i="2"/>
  <c r="L10" i="2"/>
  <c r="M10" i="2"/>
  <c r="P10" i="2"/>
  <c r="Q10" i="2"/>
  <c r="R10" i="2"/>
  <c r="S10" i="2"/>
  <c r="T10" i="2"/>
  <c r="U10" i="2"/>
  <c r="V10" i="2"/>
  <c r="W10" i="2"/>
  <c r="X10" i="2"/>
  <c r="Y10" i="2"/>
  <c r="C10" i="2"/>
  <c r="Z13" i="2" l="1"/>
  <c r="Z15" i="2"/>
  <c r="Z16" i="2"/>
  <c r="Z10" i="2" s="1"/>
  <c r="Z11" i="2"/>
  <c r="Z12" i="2"/>
  <c r="N16" i="2"/>
  <c r="O16" i="2" s="1"/>
  <c r="AA16" i="2" s="1"/>
  <c r="N12" i="2"/>
  <c r="O12" i="2" s="1"/>
  <c r="AA12" i="2" s="1"/>
  <c r="N13" i="2"/>
  <c r="O13" i="2" s="1"/>
  <c r="N14" i="2"/>
  <c r="N15" i="2"/>
  <c r="O15" i="2" s="1"/>
  <c r="AA15" i="2" s="1"/>
  <c r="N11" i="2"/>
  <c r="O11" i="2" s="1"/>
  <c r="AA11" i="2" l="1"/>
  <c r="N10" i="2"/>
  <c r="O14" i="2"/>
  <c r="O10" i="2" s="1"/>
  <c r="AA13" i="2"/>
  <c r="AA14" i="2" l="1"/>
  <c r="AA10" i="2" s="1"/>
</calcChain>
</file>

<file path=xl/sharedStrings.xml><?xml version="1.0" encoding="utf-8"?>
<sst xmlns="http://schemas.openxmlformats.org/spreadsheetml/2006/main" count="71" uniqueCount="56">
  <si>
    <t>STT</t>
  </si>
  <si>
    <t>Đơn vị: Triệu đồng</t>
  </si>
  <si>
    <t>TÊN QUỸ</t>
  </si>
  <si>
    <t>Chênh lệch nguồn trong năm</t>
  </si>
  <si>
    <t>Tổng số</t>
  </si>
  <si>
    <t>Tr.đó Bổ sung vốn điều lệ (nếu có)</t>
  </si>
  <si>
    <t>A</t>
  </si>
  <si>
    <t>B</t>
  </si>
  <si>
    <t>Ghi chú:</t>
  </si>
  <si>
    <t>(2) Phạm vi bao gồm vốn thu hồi nợ vay, NSNN cấp, vốn huy động, đóng góp của các tổ chức, cá nhân, thu tài chính quỹ.</t>
  </si>
  <si>
    <t xml:space="preserve">(1) Không bao gồm các quỹ do Bảo hiểm xã hội Việt Nam quản lý. </t>
  </si>
  <si>
    <t>Tổng số sử dụng trong năm (3)</t>
  </si>
  <si>
    <t>Thu trả nợ vay, hoàn ứng</t>
  </si>
  <si>
    <t>thu khác (lãi tiền gửi, cho vay, phí ứng vốn, …)</t>
  </si>
  <si>
    <t>Tổng nguồn thu phát sinh trong năm (2)</t>
  </si>
  <si>
    <t>chi cho vay, ứng vốn</t>
  </si>
  <si>
    <t>chi thực hiện nhiệm vụ viện trợ, tài trợ, hỗ trợ</t>
  </si>
  <si>
    <t>2a</t>
  </si>
  <si>
    <t>2b</t>
  </si>
  <si>
    <t>2c</t>
  </si>
  <si>
    <t>2d</t>
  </si>
  <si>
    <t>3a</t>
  </si>
  <si>
    <t>3b</t>
  </si>
  <si>
    <t>3c</t>
  </si>
  <si>
    <t>3d</t>
  </si>
  <si>
    <t>4=2-3</t>
  </si>
  <si>
    <t>5=1+4</t>
  </si>
  <si>
    <t>chi hoạt động cho bộ máy (bao gồm nghĩa vụ NSNN, …)</t>
  </si>
  <si>
    <t>6a</t>
  </si>
  <si>
    <t>6b</t>
  </si>
  <si>
    <t>6c</t>
  </si>
  <si>
    <t>6d</t>
  </si>
  <si>
    <t>7a</t>
  </si>
  <si>
    <t>7b</t>
  </si>
  <si>
    <t>7c</t>
  </si>
  <si>
    <t>7d</t>
  </si>
  <si>
    <t>8=6-7</t>
  </si>
  <si>
    <t>9=5+8</t>
  </si>
  <si>
    <t>Tr.đó thu hỗ trợ từ NSNN (nếu có)</t>
  </si>
  <si>
    <t>DƯ NGUỒN ĐẾN 31/12/2021</t>
  </si>
  <si>
    <t>DƯ NGUỒN ĐẾN 31/12/2022</t>
  </si>
  <si>
    <t>ƯỚC THỰC HIỆN NĂM 2022</t>
  </si>
  <si>
    <t>KẾ HOẠCH NĂM 2023</t>
  </si>
  <si>
    <t>DƯ NGUỒN ĐẾN 31/12/2023</t>
  </si>
  <si>
    <t>(3) Phạm vi bao gồm cho vay đầu tư; hỗ trợ lãi suất; tài trợ không hoàn lại; chi tài chính Quỹ, bao gồm cả chênh lệch thu lớn hơn chi Quỹ (nếu có)</t>
  </si>
  <si>
    <t>KẾ HOẠCH TÀI CHÍNH CỦA CÁC QUỸ TÀI CHÍNH NHÀ NƯỚC NGOÀI NGÂN SÁCH (1) NĂM 2022-2023</t>
  </si>
  <si>
    <t>UBND HUYỆN TU MƠ RÔNG</t>
  </si>
  <si>
    <t>Quỹ Khuyến học</t>
  </si>
  <si>
    <t>Tiền DVMTR của UBND cấp xã quản lý</t>
  </si>
  <si>
    <t>Quỹ Đền ơn đáp nghĩa</t>
  </si>
  <si>
    <t>Quỹ Vì người nghèo</t>
  </si>
  <si>
    <t>Quỹ Bảo trợ trẻ em</t>
  </si>
  <si>
    <t>Quỹ Phòng, chống thiên tai</t>
  </si>
  <si>
    <t xml:space="preserve">thu viện trợ, tài trợ, ủng hộ </t>
  </si>
  <si>
    <t>Phụ lục số 04</t>
  </si>
  <si>
    <t>(Kèm theo Báo cáo số                /BC-UBND ngày     tháng     năm 2022 của UBND huyện Tu Mơ Rông)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</si>
</sst>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_);_(* \(#,##0.0\);_(* &quot;-&quot;??_);_(@_)"/>
    <numFmt numFmtId="165" formatCode="#,##0.0"/>
    <numFmt numFmtId="166" formatCode="_(* #,##0.0_);_(* \(#,##0.0\);_(* &quot;-&quot;?_);_(@_)"/>
    <numFmt numFmtId="168" formatCode="_(* #,##0_);_(* \(#,##0\);_(* &quot;-&quot;??_);_(@_)"/>
    <numFmt numFmtId="169" formatCode="_(* #,##0_);_(* \(#,##0\);_(* &quot;-&quot;?_);_(@_)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i/>
      <sz val="14"/>
      <name val="Times New Roman"/>
      <family val="1"/>
    </font>
    <font>
      <sz val="10"/>
      <name val="Helv"/>
      <family val="2"/>
    </font>
    <font>
      <sz val="10"/>
      <color indexed="8"/>
      <name val="Times New Roman"/>
      <family val="1"/>
    </font>
    <font>
      <b/>
      <sz val="13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7" fillId="0" borderId="0" applyFont="0" applyFill="0" applyBorder="0" applyAlignment="0" applyProtection="0"/>
    <xf numFmtId="0" fontId="10" fillId="0" borderId="0"/>
  </cellStyleXfs>
  <cellXfs count="3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/>
    <xf numFmtId="0" fontId="4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1" xfId="3" applyFont="1" applyBorder="1" applyAlignment="1">
      <alignment vertical="center" wrapText="1"/>
    </xf>
    <xf numFmtId="0" fontId="11" fillId="0" borderId="1" xfId="3" applyFont="1" applyBorder="1" applyAlignment="1">
      <alignment vertical="center" wrapText="1"/>
    </xf>
    <xf numFmtId="0" fontId="11" fillId="0" borderId="1" xfId="0" applyFont="1" applyBorder="1"/>
    <xf numFmtId="43" fontId="6" fillId="0" borderId="1" xfId="2" applyFont="1" applyBorder="1" applyAlignment="1">
      <alignment horizontal="center" vertical="center" wrapText="1"/>
    </xf>
    <xf numFmtId="165" fontId="6" fillId="0" borderId="1" xfId="2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166" fontId="3" fillId="0" borderId="0" xfId="0" applyNumberFormat="1" applyFont="1" applyAlignment="1">
      <alignment vertical="center"/>
    </xf>
    <xf numFmtId="165" fontId="13" fillId="0" borderId="1" xfId="0" applyNumberFormat="1" applyFont="1" applyBorder="1" applyAlignment="1">
      <alignment horizontal="center" vertical="center" wrapText="1"/>
    </xf>
    <xf numFmtId="166" fontId="4" fillId="0" borderId="0" xfId="0" applyNumberFormat="1" applyFont="1" applyAlignment="1">
      <alignment vertical="center"/>
    </xf>
    <xf numFmtId="168" fontId="13" fillId="0" borderId="1" xfId="0" applyNumberFormat="1" applyFont="1" applyBorder="1" applyAlignment="1">
      <alignment horizontal="center" vertical="center" wrapText="1"/>
    </xf>
    <xf numFmtId="169" fontId="14" fillId="0" borderId="0" xfId="0" applyNumberFormat="1" applyFont="1" applyAlignment="1">
      <alignment vertical="center"/>
    </xf>
    <xf numFmtId="0" fontId="6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4">
    <cellStyle name="Comma" xfId="2" builtinId="3"/>
    <cellStyle name="Normal" xfId="0" builtinId="0"/>
    <cellStyle name="Normal 2 2" xfId="1"/>
    <cellStyle name="Normal_2. Phu luc So Tai chinh Dak Lak(Bsung lan 2) (Lan Anh)" xfId="3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31"/>
  <sheetViews>
    <sheetView tabSelected="1" topLeftCell="A6" workbookViewId="0">
      <selection activeCell="G12" sqref="G12"/>
    </sheetView>
  </sheetViews>
  <sheetFormatPr defaultColWidth="9.140625" defaultRowHeight="16.5" x14ac:dyDescent="0.3"/>
  <cols>
    <col min="1" max="1" width="4.5703125" style="3" customWidth="1"/>
    <col min="2" max="2" width="22.42578125" style="3" customWidth="1"/>
    <col min="3" max="3" width="10.28515625" style="3" customWidth="1"/>
    <col min="4" max="4" width="7.85546875" style="3" customWidth="1"/>
    <col min="5" max="5" width="6.7109375" style="3" customWidth="1"/>
    <col min="6" max="6" width="5.5703125" style="3" customWidth="1"/>
    <col min="7" max="8" width="6.7109375" style="3" customWidth="1"/>
    <col min="9" max="9" width="8.85546875" style="3" customWidth="1"/>
    <col min="10" max="10" width="6.7109375" style="3" customWidth="1"/>
    <col min="11" max="11" width="5.5703125" style="3" customWidth="1"/>
    <col min="12" max="12" width="7.7109375" style="3" customWidth="1"/>
    <col min="13" max="13" width="6.7109375" style="3" customWidth="1"/>
    <col min="14" max="14" width="7.85546875" style="3" customWidth="1"/>
    <col min="15" max="15" width="10.7109375" style="3" customWidth="1"/>
    <col min="16" max="16" width="7.7109375" style="3" customWidth="1"/>
    <col min="17" max="17" width="6.7109375" style="3" customWidth="1"/>
    <col min="18" max="18" width="5.5703125" style="3" customWidth="1"/>
    <col min="19" max="20" width="6.7109375" style="3" customWidth="1"/>
    <col min="21" max="21" width="7.7109375" style="3" customWidth="1"/>
    <col min="22" max="22" width="6.7109375" style="3" customWidth="1"/>
    <col min="23" max="23" width="6" style="3" customWidth="1"/>
    <col min="24" max="25" width="6.7109375" style="3" customWidth="1"/>
    <col min="26" max="26" width="8.7109375" style="3" customWidth="1"/>
    <col min="27" max="27" width="9.85546875" style="3" customWidth="1"/>
    <col min="28" max="28" width="10.85546875" style="3" customWidth="1"/>
    <col min="29" max="16384" width="9.140625" style="3"/>
  </cols>
  <sheetData>
    <row r="1" spans="1:28" s="1" customFormat="1" x14ac:dyDescent="0.25">
      <c r="A1" s="7" t="s">
        <v>46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25" t="s">
        <v>54</v>
      </c>
      <c r="Z1" s="25"/>
      <c r="AA1" s="25"/>
    </row>
    <row r="2" spans="1:28" s="1" customFormat="1" ht="13.9" x14ac:dyDescent="0.4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8" s="2" customFormat="1" ht="18.75" x14ac:dyDescent="0.25">
      <c r="A3" s="29" t="s">
        <v>45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</row>
    <row r="4" spans="1:28" s="1" customFormat="1" ht="18.75" x14ac:dyDescent="0.25">
      <c r="A4" s="30" t="s">
        <v>55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</row>
    <row r="5" spans="1:28" s="1" customForma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 t="s">
        <v>1</v>
      </c>
      <c r="Z5" s="4"/>
      <c r="AA5" s="4"/>
    </row>
    <row r="6" spans="1:28" s="1" customFormat="1" ht="16.5" customHeight="1" x14ac:dyDescent="0.25">
      <c r="A6" s="23" t="s">
        <v>0</v>
      </c>
      <c r="B6" s="23" t="s">
        <v>2</v>
      </c>
      <c r="C6" s="23" t="s">
        <v>39</v>
      </c>
      <c r="D6" s="24" t="s">
        <v>41</v>
      </c>
      <c r="E6" s="24"/>
      <c r="F6" s="24"/>
      <c r="G6" s="24"/>
      <c r="H6" s="24"/>
      <c r="I6" s="24"/>
      <c r="J6" s="24"/>
      <c r="K6" s="24"/>
      <c r="L6" s="24"/>
      <c r="M6" s="24"/>
      <c r="N6" s="24"/>
      <c r="O6" s="23" t="s">
        <v>40</v>
      </c>
      <c r="P6" s="24" t="s">
        <v>42</v>
      </c>
      <c r="Q6" s="24"/>
      <c r="R6" s="24"/>
      <c r="S6" s="24"/>
      <c r="T6" s="24"/>
      <c r="U6" s="24"/>
      <c r="V6" s="24"/>
      <c r="W6" s="24"/>
      <c r="X6" s="24"/>
      <c r="Y6" s="24"/>
      <c r="Z6" s="24"/>
      <c r="AA6" s="23" t="s">
        <v>43</v>
      </c>
    </row>
    <row r="7" spans="1:28" s="1" customFormat="1" ht="42.75" customHeight="1" x14ac:dyDescent="0.25">
      <c r="A7" s="23"/>
      <c r="B7" s="23"/>
      <c r="C7" s="23"/>
      <c r="D7" s="21" t="s">
        <v>14</v>
      </c>
      <c r="E7" s="22"/>
      <c r="F7" s="22"/>
      <c r="G7" s="22"/>
      <c r="H7" s="28"/>
      <c r="I7" s="21" t="s">
        <v>11</v>
      </c>
      <c r="J7" s="22"/>
      <c r="K7" s="22"/>
      <c r="L7" s="22"/>
      <c r="M7" s="28"/>
      <c r="N7" s="23" t="s">
        <v>3</v>
      </c>
      <c r="O7" s="23"/>
      <c r="P7" s="21" t="s">
        <v>14</v>
      </c>
      <c r="Q7" s="22"/>
      <c r="R7" s="22"/>
      <c r="S7" s="22"/>
      <c r="T7" s="28"/>
      <c r="U7" s="21" t="s">
        <v>11</v>
      </c>
      <c r="V7" s="22"/>
      <c r="W7" s="22"/>
      <c r="X7" s="22"/>
      <c r="Y7" s="28"/>
      <c r="Z7" s="23" t="s">
        <v>3</v>
      </c>
      <c r="AA7" s="23"/>
    </row>
    <row r="8" spans="1:28" s="1" customFormat="1" ht="144" customHeight="1" x14ac:dyDescent="0.25">
      <c r="A8" s="23"/>
      <c r="B8" s="23"/>
      <c r="C8" s="23"/>
      <c r="D8" s="5" t="s">
        <v>4</v>
      </c>
      <c r="E8" s="5" t="s">
        <v>38</v>
      </c>
      <c r="F8" s="5" t="s">
        <v>12</v>
      </c>
      <c r="G8" s="5" t="s">
        <v>53</v>
      </c>
      <c r="H8" s="5" t="s">
        <v>13</v>
      </c>
      <c r="I8" s="5" t="s">
        <v>4</v>
      </c>
      <c r="J8" s="5" t="s">
        <v>5</v>
      </c>
      <c r="K8" s="5" t="s">
        <v>15</v>
      </c>
      <c r="L8" s="5" t="s">
        <v>27</v>
      </c>
      <c r="M8" s="5" t="s">
        <v>16</v>
      </c>
      <c r="N8" s="23"/>
      <c r="O8" s="23"/>
      <c r="P8" s="5" t="s">
        <v>4</v>
      </c>
      <c r="Q8" s="5" t="s">
        <v>38</v>
      </c>
      <c r="R8" s="5" t="s">
        <v>12</v>
      </c>
      <c r="S8" s="5" t="s">
        <v>53</v>
      </c>
      <c r="T8" s="5" t="s">
        <v>13</v>
      </c>
      <c r="U8" s="5" t="s">
        <v>4</v>
      </c>
      <c r="V8" s="5" t="s">
        <v>5</v>
      </c>
      <c r="W8" s="5" t="s">
        <v>15</v>
      </c>
      <c r="X8" s="5" t="s">
        <v>27</v>
      </c>
      <c r="Y8" s="5" t="s">
        <v>16</v>
      </c>
      <c r="Z8" s="23"/>
      <c r="AA8" s="23"/>
    </row>
    <row r="9" spans="1:28" s="1" customFormat="1" ht="30.75" customHeight="1" x14ac:dyDescent="0.45">
      <c r="A9" s="5" t="s">
        <v>6</v>
      </c>
      <c r="B9" s="5" t="s">
        <v>7</v>
      </c>
      <c r="C9" s="5">
        <v>1</v>
      </c>
      <c r="D9" s="5">
        <v>2</v>
      </c>
      <c r="E9" s="5" t="s">
        <v>17</v>
      </c>
      <c r="F9" s="5" t="s">
        <v>18</v>
      </c>
      <c r="G9" s="5" t="s">
        <v>19</v>
      </c>
      <c r="H9" s="5" t="s">
        <v>20</v>
      </c>
      <c r="I9" s="5">
        <v>3</v>
      </c>
      <c r="J9" s="5" t="s">
        <v>21</v>
      </c>
      <c r="K9" s="5" t="s">
        <v>22</v>
      </c>
      <c r="L9" s="5" t="s">
        <v>23</v>
      </c>
      <c r="M9" s="5" t="s">
        <v>24</v>
      </c>
      <c r="N9" s="5" t="s">
        <v>25</v>
      </c>
      <c r="O9" s="5" t="s">
        <v>26</v>
      </c>
      <c r="P9" s="5">
        <v>6</v>
      </c>
      <c r="Q9" s="5" t="s">
        <v>28</v>
      </c>
      <c r="R9" s="5" t="s">
        <v>29</v>
      </c>
      <c r="S9" s="5" t="s">
        <v>30</v>
      </c>
      <c r="T9" s="5" t="s">
        <v>31</v>
      </c>
      <c r="U9" s="5">
        <v>7</v>
      </c>
      <c r="V9" s="5" t="s">
        <v>32</v>
      </c>
      <c r="W9" s="5" t="s">
        <v>33</v>
      </c>
      <c r="X9" s="5" t="s">
        <v>34</v>
      </c>
      <c r="Y9" s="5" t="s">
        <v>35</v>
      </c>
      <c r="Z9" s="5" t="s">
        <v>36</v>
      </c>
      <c r="AA9" s="5" t="s">
        <v>37</v>
      </c>
    </row>
    <row r="10" spans="1:28" s="2" customFormat="1" x14ac:dyDescent="0.25">
      <c r="A10" s="26" t="s">
        <v>4</v>
      </c>
      <c r="B10" s="27"/>
      <c r="C10" s="14">
        <f>SUM(C11:C16)</f>
        <v>4948.0541839999987</v>
      </c>
      <c r="D10" s="14">
        <f t="shared" ref="D10:AA10" si="0">SUM(D11:D16)</f>
        <v>7557.7966680000018</v>
      </c>
      <c r="E10" s="14">
        <f t="shared" si="0"/>
        <v>40</v>
      </c>
      <c r="F10" s="14">
        <f t="shared" si="0"/>
        <v>0</v>
      </c>
      <c r="G10" s="14">
        <f t="shared" si="0"/>
        <v>750</v>
      </c>
      <c r="H10" s="14">
        <f t="shared" si="0"/>
        <v>0</v>
      </c>
      <c r="I10" s="18">
        <f t="shared" si="0"/>
        <v>8402.3206690000006</v>
      </c>
      <c r="J10" s="14">
        <f t="shared" si="0"/>
        <v>0</v>
      </c>
      <c r="K10" s="14">
        <f t="shared" si="0"/>
        <v>0</v>
      </c>
      <c r="L10" s="14">
        <f t="shared" si="0"/>
        <v>7388</v>
      </c>
      <c r="M10" s="14">
        <f t="shared" si="0"/>
        <v>901.33766900000046</v>
      </c>
      <c r="N10" s="14">
        <f t="shared" si="0"/>
        <v>-844.52400099999818</v>
      </c>
      <c r="O10" s="14">
        <f>SUM(O11:O16)</f>
        <v>4103.5301829999999</v>
      </c>
      <c r="P10" s="14">
        <f t="shared" si="0"/>
        <v>3360</v>
      </c>
      <c r="Q10" s="14">
        <f t="shared" si="0"/>
        <v>50</v>
      </c>
      <c r="R10" s="14">
        <f t="shared" si="0"/>
        <v>0</v>
      </c>
      <c r="S10" s="14">
        <f t="shared" si="0"/>
        <v>780</v>
      </c>
      <c r="T10" s="14">
        <f t="shared" si="0"/>
        <v>0</v>
      </c>
      <c r="U10" s="14">
        <f t="shared" si="0"/>
        <v>5410</v>
      </c>
      <c r="V10" s="14">
        <f t="shared" si="0"/>
        <v>0</v>
      </c>
      <c r="W10" s="14">
        <f t="shared" si="0"/>
        <v>0</v>
      </c>
      <c r="X10" s="14">
        <f t="shared" si="0"/>
        <v>50</v>
      </c>
      <c r="Y10" s="14">
        <f t="shared" si="0"/>
        <v>730</v>
      </c>
      <c r="Z10" s="16">
        <f t="shared" si="0"/>
        <v>-2050</v>
      </c>
      <c r="AA10" s="14">
        <f t="shared" si="0"/>
        <v>2053.5301830000003</v>
      </c>
      <c r="AB10" s="15"/>
    </row>
    <row r="11" spans="1:28" s="1" customFormat="1" x14ac:dyDescent="0.25">
      <c r="A11" s="5">
        <v>1</v>
      </c>
      <c r="B11" s="8" t="s">
        <v>47</v>
      </c>
      <c r="C11" s="11">
        <v>0</v>
      </c>
      <c r="D11" s="12">
        <v>40</v>
      </c>
      <c r="E11" s="13">
        <v>40</v>
      </c>
      <c r="F11" s="13"/>
      <c r="G11" s="13"/>
      <c r="H11" s="13"/>
      <c r="I11" s="12">
        <v>40</v>
      </c>
      <c r="J11" s="13"/>
      <c r="K11" s="13"/>
      <c r="L11" s="13">
        <v>40</v>
      </c>
      <c r="M11" s="12"/>
      <c r="N11" s="11">
        <f>D11-I11</f>
        <v>0</v>
      </c>
      <c r="O11" s="11">
        <f>C11+N11</f>
        <v>0</v>
      </c>
      <c r="P11" s="13">
        <v>50</v>
      </c>
      <c r="Q11" s="13">
        <v>50</v>
      </c>
      <c r="R11" s="13"/>
      <c r="S11" s="13"/>
      <c r="T11" s="13"/>
      <c r="U11" s="13">
        <v>50</v>
      </c>
      <c r="V11" s="13"/>
      <c r="W11" s="13"/>
      <c r="X11" s="13">
        <v>50</v>
      </c>
      <c r="Y11" s="13"/>
      <c r="Z11" s="11">
        <f>P11-U11</f>
        <v>0</v>
      </c>
      <c r="AA11" s="11">
        <f>O11+Z11</f>
        <v>0</v>
      </c>
    </row>
    <row r="12" spans="1:28" s="1" customFormat="1" ht="25.5" x14ac:dyDescent="0.25">
      <c r="A12" s="5">
        <v>2</v>
      </c>
      <c r="B12" s="8" t="s">
        <v>48</v>
      </c>
      <c r="C12" s="12">
        <v>4554.652114999998</v>
      </c>
      <c r="D12" s="12">
        <v>6737.7966680000018</v>
      </c>
      <c r="E12" s="13"/>
      <c r="F12" s="13"/>
      <c r="G12" s="13"/>
      <c r="H12" s="13"/>
      <c r="I12" s="12">
        <v>7348</v>
      </c>
      <c r="J12" s="13"/>
      <c r="K12" s="13"/>
      <c r="L12" s="12">
        <v>7348</v>
      </c>
      <c r="M12" s="13"/>
      <c r="N12" s="13">
        <f t="shared" ref="N12:N15" si="1">D12-I12</f>
        <v>-610.20333199999823</v>
      </c>
      <c r="O12" s="13">
        <f>C12+N12</f>
        <v>3944.4487829999998</v>
      </c>
      <c r="P12" s="13">
        <v>2500</v>
      </c>
      <c r="Q12" s="13"/>
      <c r="R12" s="13"/>
      <c r="S12" s="13"/>
      <c r="T12" s="13"/>
      <c r="U12" s="13">
        <v>4500</v>
      </c>
      <c r="V12" s="13"/>
      <c r="W12" s="13"/>
      <c r="X12" s="13"/>
      <c r="Y12" s="13"/>
      <c r="Z12" s="13">
        <f>P12-U12</f>
        <v>-2000</v>
      </c>
      <c r="AA12" s="13">
        <f>O12+Z12</f>
        <v>1944.4487829999998</v>
      </c>
    </row>
    <row r="13" spans="1:28" s="1" customFormat="1" x14ac:dyDescent="0.25">
      <c r="A13" s="5">
        <v>3</v>
      </c>
      <c r="B13" s="9" t="s">
        <v>49</v>
      </c>
      <c r="C13" s="12">
        <v>207.215</v>
      </c>
      <c r="D13" s="12">
        <v>30</v>
      </c>
      <c r="E13" s="13"/>
      <c r="F13" s="13"/>
      <c r="G13" s="13"/>
      <c r="H13" s="13"/>
      <c r="I13" s="12">
        <v>80</v>
      </c>
      <c r="J13" s="13"/>
      <c r="K13" s="13"/>
      <c r="L13" s="13"/>
      <c r="M13" s="13"/>
      <c r="N13" s="13">
        <f t="shared" si="1"/>
        <v>-50</v>
      </c>
      <c r="O13" s="13">
        <f>C13+N13</f>
        <v>157.215</v>
      </c>
      <c r="P13" s="13">
        <v>30</v>
      </c>
      <c r="Q13" s="13"/>
      <c r="R13" s="13"/>
      <c r="S13" s="13"/>
      <c r="T13" s="13"/>
      <c r="U13" s="13">
        <v>80</v>
      </c>
      <c r="V13" s="13"/>
      <c r="W13" s="13"/>
      <c r="X13" s="13"/>
      <c r="Y13" s="13"/>
      <c r="Z13" s="13">
        <f t="shared" ref="Z13:Z16" si="2">P13-U13</f>
        <v>-50</v>
      </c>
      <c r="AA13" s="13">
        <f t="shared" ref="AA13:AA16" si="3">O13+Z13</f>
        <v>107.215</v>
      </c>
    </row>
    <row r="14" spans="1:28" s="1" customFormat="1" x14ac:dyDescent="0.25">
      <c r="A14" s="5">
        <v>4</v>
      </c>
      <c r="B14" s="8" t="s">
        <v>50</v>
      </c>
      <c r="C14" s="12">
        <v>181.33766900000046</v>
      </c>
      <c r="D14" s="12">
        <v>720</v>
      </c>
      <c r="E14" s="13"/>
      <c r="F14" s="13"/>
      <c r="G14" s="13">
        <f>650+70</f>
        <v>720</v>
      </c>
      <c r="H14" s="13"/>
      <c r="I14" s="12">
        <v>901.33766900000001</v>
      </c>
      <c r="J14" s="13"/>
      <c r="K14" s="13"/>
      <c r="L14" s="13"/>
      <c r="M14" s="13">
        <v>901.33766900000046</v>
      </c>
      <c r="N14" s="13">
        <f t="shared" si="1"/>
        <v>-181.33766900000001</v>
      </c>
      <c r="O14" s="11">
        <f>C14+N14</f>
        <v>4.5474735088646412E-13</v>
      </c>
      <c r="P14" s="13">
        <v>730</v>
      </c>
      <c r="Q14" s="13"/>
      <c r="R14" s="13"/>
      <c r="S14" s="13">
        <v>730</v>
      </c>
      <c r="T14" s="13"/>
      <c r="U14" s="13">
        <v>730</v>
      </c>
      <c r="V14" s="13"/>
      <c r="W14" s="13"/>
      <c r="X14" s="13"/>
      <c r="Y14" s="13">
        <v>730</v>
      </c>
      <c r="Z14" s="11">
        <f>P14-U14</f>
        <v>0</v>
      </c>
      <c r="AA14" s="11">
        <f t="shared" si="3"/>
        <v>4.5474735088646412E-13</v>
      </c>
    </row>
    <row r="15" spans="1:28" s="1" customFormat="1" x14ac:dyDescent="0.25">
      <c r="A15" s="5">
        <v>5</v>
      </c>
      <c r="B15" s="9" t="s">
        <v>51</v>
      </c>
      <c r="C15" s="12">
        <v>1.8663999999999987</v>
      </c>
      <c r="D15" s="12"/>
      <c r="E15" s="13"/>
      <c r="F15" s="13"/>
      <c r="G15" s="13"/>
      <c r="H15" s="13"/>
      <c r="I15" s="12"/>
      <c r="J15" s="13"/>
      <c r="K15" s="13"/>
      <c r="L15" s="13"/>
      <c r="M15" s="13"/>
      <c r="N15" s="11">
        <f t="shared" si="1"/>
        <v>0</v>
      </c>
      <c r="O15" s="13">
        <f>C15+N15</f>
        <v>1.8663999999999987</v>
      </c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1">
        <f t="shared" si="2"/>
        <v>0</v>
      </c>
      <c r="AA15" s="13">
        <f t="shared" si="3"/>
        <v>1.8663999999999987</v>
      </c>
    </row>
    <row r="16" spans="1:28" s="1" customFormat="1" x14ac:dyDescent="0.2">
      <c r="A16" s="5">
        <v>6</v>
      </c>
      <c r="B16" s="10" t="s">
        <v>52</v>
      </c>
      <c r="C16" s="12">
        <v>2.9830000000000001</v>
      </c>
      <c r="D16" s="12">
        <v>30</v>
      </c>
      <c r="E16" s="13"/>
      <c r="F16" s="13"/>
      <c r="G16" s="13">
        <v>30</v>
      </c>
      <c r="H16" s="13"/>
      <c r="I16" s="12">
        <v>32.982999999999997</v>
      </c>
      <c r="J16" s="13"/>
      <c r="K16" s="13"/>
      <c r="L16" s="13"/>
      <c r="M16" s="13"/>
      <c r="N16" s="13">
        <f>D16-I16</f>
        <v>-2.982999999999997</v>
      </c>
      <c r="O16" s="11">
        <f t="shared" ref="O16" si="4">C16+N16</f>
        <v>0</v>
      </c>
      <c r="P16" s="13">
        <v>50</v>
      </c>
      <c r="Q16" s="13"/>
      <c r="R16" s="13"/>
      <c r="S16" s="13">
        <v>50</v>
      </c>
      <c r="T16" s="13"/>
      <c r="U16" s="13">
        <v>50</v>
      </c>
      <c r="V16" s="13"/>
      <c r="W16" s="13"/>
      <c r="X16" s="13"/>
      <c r="Y16" s="13"/>
      <c r="Z16" s="11">
        <f t="shared" si="2"/>
        <v>0</v>
      </c>
      <c r="AA16" s="11">
        <f t="shared" si="3"/>
        <v>0</v>
      </c>
    </row>
    <row r="17" spans="1:27" s="1" customFormat="1" x14ac:dyDescent="0.25">
      <c r="A17" s="6" t="s">
        <v>8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17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s="1" customFormat="1" ht="15" customHeight="1" x14ac:dyDescent="0.25">
      <c r="A18" s="20" t="s">
        <v>10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</row>
    <row r="19" spans="1:27" s="1" customFormat="1" x14ac:dyDescent="0.25">
      <c r="A19" s="20" t="s">
        <v>9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</row>
    <row r="20" spans="1:27" s="1" customFormat="1" x14ac:dyDescent="0.25">
      <c r="A20" s="20" t="s">
        <v>44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</row>
    <row r="21" spans="1:27" s="1" customFormat="1" ht="13.9" x14ac:dyDescent="0.4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s="1" customFormat="1" ht="13.9" x14ac:dyDescent="0.45">
      <c r="A22" s="4"/>
      <c r="B22" s="4"/>
      <c r="C22" s="4"/>
      <c r="D22" s="4"/>
      <c r="E22" s="4"/>
      <c r="F22" s="4"/>
      <c r="G22" s="4"/>
      <c r="H22" s="4"/>
      <c r="I22" s="19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s="1" customFormat="1" ht="13.9" x14ac:dyDescent="0.4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s="1" customFormat="1" ht="13.9" x14ac:dyDescent="0.4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s="1" customFormat="1" ht="13.9" x14ac:dyDescent="0.4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s="1" customFormat="1" ht="13.9" x14ac:dyDescent="0.4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s="1" customFormat="1" ht="13.9" x14ac:dyDescent="0.4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s="1" customFormat="1" ht="13.9" x14ac:dyDescent="0.4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s="1" customFormat="1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s="1" customFormat="1" x14ac:dyDescent="0.25"/>
    <row r="31" spans="1:27" s="1" customFormat="1" x14ac:dyDescent="0.25"/>
  </sheetData>
  <mergeCells count="20">
    <mergeCell ref="A19:AA19"/>
    <mergeCell ref="A20:AA20"/>
    <mergeCell ref="A18:AA18"/>
    <mergeCell ref="N7:N8"/>
    <mergeCell ref="D7:H7"/>
    <mergeCell ref="I7:M7"/>
    <mergeCell ref="P7:T7"/>
    <mergeCell ref="U7:Y7"/>
    <mergeCell ref="Z7:Z8"/>
    <mergeCell ref="Y1:AA1"/>
    <mergeCell ref="A10:B10"/>
    <mergeCell ref="A3:AA3"/>
    <mergeCell ref="A4:AA4"/>
    <mergeCell ref="A6:A8"/>
    <mergeCell ref="B6:B8"/>
    <mergeCell ref="C6:C8"/>
    <mergeCell ref="D6:N6"/>
    <mergeCell ref="O6:O8"/>
    <mergeCell ref="AA6:AA8"/>
    <mergeCell ref="P6:Z6"/>
  </mergeCells>
  <pageMargins left="0.19" right="0" top="0.56999999999999995" bottom="0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KHTC 2022-2023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2022-11-21T02:35:07Z</dcterms:modified>
</cp:coreProperties>
</file>