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D:\DINHTY 2018\PHONG TAI CHINH\KẾ HOẠCH 2025\Báo cáo tình hình kinh tế - xã hội năm 2025\Tháng 3 và nhiệm vụ tháng 4\"/>
    </mc:Choice>
  </mc:AlternateContent>
  <xr:revisionPtr revIDLastSave="0" documentId="13_ncr:1_{EAD3786B-42D1-4C8F-8C02-4D2E107E90ED}" xr6:coauthVersionLast="47" xr6:coauthVersionMax="47" xr10:uidLastSave="{00000000-0000-0000-0000-000000000000}"/>
  <bookViews>
    <workbookView xWindow="-108" yWindow="-108" windowWidth="23256" windowHeight="12576" activeTab="3" xr2:uid="{00000000-000D-0000-FFFF-FFFF00000000}"/>
  </bookViews>
  <sheets>
    <sheet name="Tổng hợp xã" sheetId="4" r:id="rId1"/>
    <sheet name="Chi tiết xã" sheetId="1" r:id="rId2"/>
    <sheet name="Tổng hơp thôn điểm" sheetId="5" r:id="rId3"/>
    <sheet name="Chi tiết thôn điểm" sheetId="6" r:id="rId4"/>
  </sheets>
  <definedNames>
    <definedName name="_ftnref1" localSheetId="1">'Chi tiết xã'!$B$30</definedName>
    <definedName name="_Hlk71549428" localSheetId="1">'Chi tiết xã'!$B$71</definedName>
    <definedName name="_xlnm.Print_Area" localSheetId="0">'Tổng hợp xã'!$A$1:$W$21</definedName>
    <definedName name="_xlnm.Print_Titles" localSheetId="3">'Chi tiết thôn điểm'!$7:$9</definedName>
    <definedName name="_xlnm.Print_Titles" localSheetId="1">'Chi tiết xã'!$8:$9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5" l="1"/>
  <c r="V19" i="4" l="1"/>
  <c r="V18" i="4"/>
  <c r="V17" i="4"/>
  <c r="V16" i="4"/>
  <c r="V15" i="4"/>
  <c r="V14" i="4"/>
  <c r="V13" i="4"/>
  <c r="V12" i="4"/>
  <c r="V11" i="4"/>
  <c r="V10" i="4"/>
  <c r="V9" i="4"/>
  <c r="U19" i="4"/>
  <c r="U18" i="4"/>
  <c r="U17" i="4"/>
  <c r="U16" i="4"/>
  <c r="U15" i="4"/>
  <c r="U14" i="4"/>
  <c r="U13" i="4"/>
  <c r="U12" i="4"/>
  <c r="U11" i="4"/>
  <c r="U10" i="4"/>
  <c r="U9" i="4"/>
  <c r="T19" i="4"/>
  <c r="T18" i="4"/>
  <c r="T17" i="4"/>
  <c r="T16" i="4"/>
  <c r="T15" i="4"/>
  <c r="T14" i="4"/>
  <c r="T13" i="4"/>
  <c r="T12" i="4"/>
  <c r="T11" i="4"/>
  <c r="T10" i="4"/>
  <c r="T9" i="4"/>
  <c r="S19" i="4"/>
  <c r="S18" i="4"/>
  <c r="S17" i="4"/>
  <c r="S16" i="4"/>
  <c r="S15" i="4"/>
  <c r="S14" i="4"/>
  <c r="S13" i="4"/>
  <c r="S12" i="4"/>
  <c r="S11" i="4"/>
  <c r="S10" i="4"/>
  <c r="S9" i="4"/>
  <c r="R19" i="4"/>
  <c r="R18" i="4"/>
  <c r="R17" i="4"/>
  <c r="R16" i="4"/>
  <c r="R15" i="4"/>
  <c r="R14" i="4"/>
  <c r="R13" i="4"/>
  <c r="R12" i="4"/>
  <c r="R11" i="4"/>
  <c r="R10" i="4"/>
  <c r="R9" i="4"/>
  <c r="Q19" i="4"/>
  <c r="Q18" i="4"/>
  <c r="Q17" i="4"/>
  <c r="Q16" i="4"/>
  <c r="Q15" i="4"/>
  <c r="Q14" i="4"/>
  <c r="Q13" i="4"/>
  <c r="Q12" i="4"/>
  <c r="Q11" i="4"/>
  <c r="Q10" i="4"/>
  <c r="Q9" i="4"/>
  <c r="P19" i="4"/>
  <c r="P18" i="4"/>
  <c r="P17" i="4"/>
  <c r="P16" i="4"/>
  <c r="P15" i="4"/>
  <c r="P14" i="4"/>
  <c r="P13" i="4"/>
  <c r="P12" i="4"/>
  <c r="P11" i="4"/>
  <c r="P10" i="4"/>
  <c r="P9" i="4"/>
  <c r="O19" i="4"/>
  <c r="O18" i="4"/>
  <c r="O17" i="4"/>
  <c r="O16" i="4"/>
  <c r="O15" i="4"/>
  <c r="O14" i="4"/>
  <c r="O13" i="4"/>
  <c r="O12" i="4"/>
  <c r="O11" i="4"/>
  <c r="O10" i="4"/>
  <c r="O9" i="4"/>
  <c r="N19" i="4"/>
  <c r="N18" i="4"/>
  <c r="N17" i="4"/>
  <c r="N16" i="4"/>
  <c r="N15" i="4"/>
  <c r="N14" i="4"/>
  <c r="N13" i="4"/>
  <c r="N12" i="4"/>
  <c r="N11" i="4"/>
  <c r="N10" i="4"/>
  <c r="N9" i="4"/>
  <c r="M19" i="4"/>
  <c r="M18" i="4"/>
  <c r="M17" i="4"/>
  <c r="M16" i="4"/>
  <c r="M15" i="4"/>
  <c r="M14" i="4"/>
  <c r="M13" i="4"/>
  <c r="M12" i="4"/>
  <c r="M11" i="4"/>
  <c r="M10" i="4"/>
  <c r="M9" i="4"/>
  <c r="L19" i="4"/>
  <c r="L18" i="4"/>
  <c r="L17" i="4"/>
  <c r="L16" i="4"/>
  <c r="L15" i="4"/>
  <c r="L14" i="4"/>
  <c r="L13" i="4"/>
  <c r="L12" i="4"/>
  <c r="L11" i="4"/>
  <c r="L10" i="4"/>
  <c r="L9" i="4"/>
  <c r="K19" i="4"/>
  <c r="K18" i="4"/>
  <c r="K17" i="4"/>
  <c r="K16" i="4"/>
  <c r="K15" i="4"/>
  <c r="K14" i="4"/>
  <c r="K13" i="4"/>
  <c r="K12" i="4"/>
  <c r="K11" i="4"/>
  <c r="K10" i="4"/>
  <c r="K9" i="4"/>
  <c r="J19" i="4"/>
  <c r="J18" i="4"/>
  <c r="J17" i="4"/>
  <c r="J16" i="4"/>
  <c r="J15" i="4"/>
  <c r="J14" i="4"/>
  <c r="J13" i="4"/>
  <c r="J12" i="4"/>
  <c r="J11" i="4"/>
  <c r="J10" i="4"/>
  <c r="I19" i="4"/>
  <c r="I18" i="4"/>
  <c r="I17" i="4"/>
  <c r="I16" i="4"/>
  <c r="I15" i="4"/>
  <c r="I14" i="4"/>
  <c r="I13" i="4"/>
  <c r="I12" i="4"/>
  <c r="I11" i="4"/>
  <c r="I10" i="4"/>
  <c r="J9" i="4"/>
  <c r="I9" i="4"/>
  <c r="H19" i="4"/>
  <c r="H18" i="4"/>
  <c r="H17" i="4"/>
  <c r="H16" i="4"/>
  <c r="H15" i="4"/>
  <c r="H14" i="4"/>
  <c r="H13" i="4"/>
  <c r="H12" i="4"/>
  <c r="H11" i="4"/>
  <c r="H10" i="4"/>
  <c r="H9" i="4"/>
  <c r="G19" i="4"/>
  <c r="G18" i="4"/>
  <c r="G17" i="4"/>
  <c r="G16" i="4"/>
  <c r="G15" i="4"/>
  <c r="G14" i="4"/>
  <c r="G13" i="4"/>
  <c r="G12" i="4"/>
  <c r="G11" i="4"/>
  <c r="G10" i="4"/>
  <c r="G9" i="4"/>
  <c r="F19" i="4"/>
  <c r="F18" i="4"/>
  <c r="F17" i="4"/>
  <c r="F16" i="4"/>
  <c r="F15" i="4"/>
  <c r="F14" i="4"/>
  <c r="F13" i="4"/>
  <c r="F12" i="4"/>
  <c r="F11" i="4"/>
  <c r="F10" i="4"/>
  <c r="F9" i="4"/>
  <c r="E19" i="4"/>
  <c r="E18" i="4"/>
  <c r="E17" i="4"/>
  <c r="E16" i="4"/>
  <c r="E15" i="4"/>
  <c r="E14" i="4"/>
  <c r="E13" i="4"/>
  <c r="E12" i="4"/>
  <c r="E11" i="4"/>
  <c r="E10" i="4"/>
  <c r="E9" i="4"/>
  <c r="D19" i="4"/>
  <c r="D18" i="4"/>
  <c r="D17" i="4"/>
  <c r="D16" i="4"/>
  <c r="D15" i="4"/>
  <c r="D14" i="4"/>
  <c r="D13" i="4"/>
  <c r="D12" i="4"/>
  <c r="D11" i="4"/>
  <c r="D10" i="4"/>
  <c r="D9" i="4"/>
  <c r="N46" i="1"/>
  <c r="M46" i="1"/>
  <c r="L46" i="1"/>
  <c r="K46" i="1"/>
  <c r="J46" i="1"/>
  <c r="I46" i="1"/>
  <c r="H46" i="1"/>
  <c r="G46" i="1"/>
  <c r="E46" i="1"/>
  <c r="D46" i="1"/>
  <c r="A5" i="6" l="1"/>
  <c r="A5" i="5" l="1"/>
  <c r="N23" i="5" l="1"/>
  <c r="M23" i="5"/>
  <c r="L23" i="5"/>
  <c r="K23" i="5"/>
  <c r="J23" i="5"/>
  <c r="I23" i="5"/>
  <c r="Y21" i="4"/>
  <c r="A5" i="1"/>
  <c r="D14" i="5" l="1"/>
  <c r="D16" i="5"/>
  <c r="D12" i="5"/>
  <c r="D19" i="5"/>
  <c r="D17" i="5"/>
  <c r="D13" i="5"/>
  <c r="D22" i="5"/>
  <c r="H23" i="5"/>
  <c r="D15" i="5"/>
  <c r="D18" i="5"/>
  <c r="G23" i="5"/>
  <c r="D20" i="5"/>
  <c r="F23" i="5"/>
  <c r="E23" i="5"/>
  <c r="D10" i="5"/>
  <c r="D23" i="5" l="1"/>
  <c r="J20" i="4"/>
  <c r="K20" i="4"/>
  <c r="L20" i="4"/>
  <c r="M20" i="4"/>
  <c r="N20" i="4"/>
  <c r="O20" i="4"/>
  <c r="P20" i="4"/>
  <c r="Q20" i="4"/>
  <c r="R20" i="4"/>
  <c r="S20" i="4"/>
  <c r="T20" i="4"/>
  <c r="U20" i="4"/>
  <c r="C16" i="4" l="1"/>
  <c r="V20" i="4"/>
  <c r="C17" i="4"/>
  <c r="E20" i="4"/>
  <c r="C13" i="4"/>
  <c r="C11" i="4"/>
  <c r="C14" i="4"/>
  <c r="C19" i="4"/>
  <c r="C12" i="4"/>
  <c r="C10" i="4"/>
  <c r="I20" i="4"/>
  <c r="H20" i="4"/>
  <c r="C18" i="4"/>
  <c r="C15" i="4"/>
  <c r="G20" i="4"/>
  <c r="D20" i="4"/>
  <c r="F20" i="4"/>
  <c r="C9" i="4"/>
  <c r="C2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Lien</author>
  </authors>
  <commentList>
    <comment ref="M21" authorId="0" shapeId="0" xr:uid="{00000000-0006-0000-0100-000001000000}">
      <text>
        <r>
          <rPr>
            <b/>
            <sz val="9"/>
            <color indexed="81"/>
            <rFont val="Tahoma"/>
            <family val="2"/>
          </rPr>
          <t>Lien:</t>
        </r>
        <r>
          <rPr>
            <sz val="9"/>
            <color indexed="81"/>
            <rFont val="Tahoma"/>
            <family val="2"/>
          </rPr>
          <t xml:space="preserve">
xã có 09 công trình thủy lợi kiên cố bằng bê tông và 19 đập dâng nước nhân dân tự làm, đáp ứng yêu cầu tưới, tiêu nước chủ động cho 135,8 ha diện tích sản xuất nông nghiệp
(tỷ lệ 100%)</t>
        </r>
      </text>
    </comment>
    <comment ref="J44" authorId="0" shapeId="0" xr:uid="{00000000-0006-0000-0100-000002000000}">
      <text>
        <r>
          <rPr>
            <b/>
            <sz val="9"/>
            <color indexed="81"/>
            <rFont val="Tahoma"/>
            <family val="2"/>
          </rPr>
          <t>Lien:</t>
        </r>
        <r>
          <rPr>
            <sz val="9"/>
            <color indexed="81"/>
            <rFont val="Tahoma"/>
            <family val="2"/>
          </rPr>
          <t xml:space="preserve">
29,5 tr.đ</t>
        </r>
      </text>
    </comment>
    <comment ref="L59" authorId="0" shapeId="0" xr:uid="{00000000-0006-0000-0100-000003000000}">
      <text>
        <r>
          <rPr>
            <b/>
            <sz val="9"/>
            <color indexed="81"/>
            <rFont val="Tahoma"/>
            <family val="2"/>
          </rPr>
          <t>Lien:</t>
        </r>
        <r>
          <rPr>
            <sz val="9"/>
            <color indexed="81"/>
            <rFont val="Tahoma"/>
            <family val="2"/>
          </rPr>
          <t xml:space="preserve">
10/25 em (40%)</t>
        </r>
      </text>
    </comment>
  </commentList>
</comments>
</file>

<file path=xl/sharedStrings.xml><?xml version="1.0" encoding="utf-8"?>
<sst xmlns="http://schemas.openxmlformats.org/spreadsheetml/2006/main" count="1681" uniqueCount="464">
  <si>
    <t>1.1</t>
  </si>
  <si>
    <t>1.2. Ban hành quy định quản lý quy hoạch chung xây dựng xã và tổ chức thực hiện theo quy hoạch</t>
  </si>
  <si>
    <t>1.1. Có quy hoạch chung xây dựng xã được phê duyệt phù hợp với định hướng phát triển kinh tế - xã hội của xã giai đoạn 2021 - 2025 (trong đó có quy hoạch khu chức năng dịch vụ hỗ trợ phát triển kinh tế nông thôn) và được công bố công khai đúng thời hạn</t>
  </si>
  <si>
    <t>1 - Quy hoạch</t>
  </si>
  <si>
    <t>Đạt</t>
  </si>
  <si>
    <t>QUY HOẠCH</t>
  </si>
  <si>
    <t>I</t>
  </si>
  <si>
    <t>II</t>
  </si>
  <si>
    <t>HẠ TẦNG KINH TẾ - XÃ HỘI</t>
  </si>
  <si>
    <t>2.1. Tỷ lệ đường xã được nhựa hóa hoặc bê tông hóa, đảm bảo ô tô đi lại thuận tiện quanh năm</t>
  </si>
  <si>
    <t>≥80%</t>
  </si>
  <si>
    <r>
      <t>2.2. Tỷ lệ đường thôn, bản, ấp và đường liên thôn, bản, ấp</t>
    </r>
    <r>
      <rPr>
        <b/>
        <sz val="11"/>
        <color theme="1"/>
        <rFont val="Times New Roman"/>
        <family val="1"/>
      </rPr>
      <t xml:space="preserve"> </t>
    </r>
    <r>
      <rPr>
        <sz val="11"/>
        <color theme="1"/>
        <rFont val="Times New Roman"/>
        <family val="1"/>
      </rPr>
      <t>ít nhất được cứng hóa, đảm bảo ô tô đi lại thuận tiện quanh năm</t>
    </r>
  </si>
  <si>
    <t>2.3. Tỷ lệ đường ngõ, xóm sạch và đảm bảo đi lại thuận tiện quanh năm</t>
  </si>
  <si>
    <t>100% (60% được cứng hóa)</t>
  </si>
  <si>
    <t>Tiêu chí/Nội dung tiêu chí</t>
  </si>
  <si>
    <t>Chỉ tiêu</t>
  </si>
  <si>
    <t>Chi tiết các xã</t>
  </si>
  <si>
    <t>2.4. Tỷ lệ đường trục chính nội đồng đảm bảo vận chuyển hàng hóa thuận tiện quanh năm</t>
  </si>
  <si>
    <t>≥60%</t>
  </si>
  <si>
    <t>3.1. Tỷ lệ diện tích đất sản xuất nông nghiệp được tưới và tiêu nước chủ động đạt từ 80% trở lên</t>
  </si>
  <si>
    <t>3. Thủy lợi và phòng, chống thiên tai</t>
  </si>
  <si>
    <t>3.2. Đảm bảo yêu cầu chủ động về phòng chống thiên tai theo phương châm 4 tại chỗ</t>
  </si>
  <si>
    <t>4. Điện</t>
  </si>
  <si>
    <t>2. Giao thông</t>
  </si>
  <si>
    <t>4.1. Hệ thống điện đạt chuẩn</t>
  </si>
  <si>
    <t>4.2. Tỷ lệ hộ có đăng ký trực tiếp và được sử dụng điện thường xuyên, an toàn từ các nguồn</t>
  </si>
  <si>
    <t>≥95%</t>
  </si>
  <si>
    <t>Tỷ lệ trường học các cấp (mầm non, tiểu học, THCS; hoặc trường phổ thông có nhiều cấp học có cấp học cao nhất là THCS) đạt tiêu chuẩn cơ sở vật chất theo quy định</t>
  </si>
  <si>
    <t>5. Trường học</t>
  </si>
  <si>
    <t>- Xã có hơn 3 trường: 100% đạt tiêu chuẩn cơ sở vật chất (CSVC) tối thiểu, trong đó ≥70% đạt tiêu chuẩn CSVC mức độ 1.
- Xã có từ 03 trường trở xuống: 100% đạt tiêu chuẩn CSVC tối thiểu, trong đó ≥50% đạt tiêu chuẩn CSVC mức độ 1.</t>
  </si>
  <si>
    <t>6. Cơ sở vật chất văn hoá</t>
  </si>
  <si>
    <t>6.1. Xã có nhà văn hóa hoặc hội trường đa năng và sân thể thao phục vụ sinh hoạt văn hóa, thể thao của toàn xã</t>
  </si>
  <si>
    <t>6.3. Tỷ lệ thôn, bản, ấp có nhà văn hóa hoặc nơi sinh hoạt văn hóa, thể thao phục vụ cộng đồng</t>
  </si>
  <si>
    <t>6.2. Xã có điểm vui chơi, giải trí và thể thao cho trẻ em và người cao tuổi theo quy định</t>
  </si>
  <si>
    <t>7. Cơ sở hạ tầng thương mại nông thôn</t>
  </si>
  <si>
    <t xml:space="preserve">Xã có chợ nông thôn hoặc nơi mua bán, trao đổi hàng hóa </t>
  </si>
  <si>
    <t>8. Thông tin và Truyền thông</t>
  </si>
  <si>
    <t>8.1. Xã có điểm phục vụ bưu chính</t>
  </si>
  <si>
    <t>8.2. Xã có dịch vụ viễn thông, internet</t>
  </si>
  <si>
    <t>8.3. Xã có đài truyền thanh và hệ thống loa đến các thôn</t>
  </si>
  <si>
    <t>8.4. Xã có ứng dụng công nghệ thông tin trong công tác quản lý, điều hành</t>
  </si>
  <si>
    <t>9. Nhà ở dân cư</t>
  </si>
  <si>
    <t>9.1. Nhà tạm, dột nát</t>
  </si>
  <si>
    <t xml:space="preserve">9.2. Tỷ lệ hộ có nhà ở kiên cố hoặc bán kiên cố </t>
  </si>
  <si>
    <t xml:space="preserve">≥75% </t>
  </si>
  <si>
    <t>Không</t>
  </si>
  <si>
    <t>III</t>
  </si>
  <si>
    <t>KINH TẾ VÀ TỔ CHỨC SẢN XUẤT</t>
  </si>
  <si>
    <t>10.Thu nhập</t>
  </si>
  <si>
    <t>Thu nhập bình quân đầu người (triệu đồng/ người)</t>
  </si>
  <si>
    <t>11. Nghèo đa chiều</t>
  </si>
  <si>
    <t>Tỷ lệ nghèo đa chiều giai đoạn 2021 - 2025</t>
  </si>
  <si>
    <t>≤26,5%</t>
  </si>
  <si>
    <t>≤13%</t>
  </si>
  <si>
    <t xml:space="preserve">12. Lao động </t>
  </si>
  <si>
    <t>12.1. Tỷ lệ lao động qua đào tạo (áp dụng đạt cho cả nam và nữ)</t>
  </si>
  <si>
    <t>12.2. Tỷ lệ lao động qua đào tạo có bằng cấp, chứng chỉ (áp dụng đạt cho cả nam và nữ)</t>
  </si>
  <si>
    <t xml:space="preserve">≥70% </t>
  </si>
  <si>
    <t xml:space="preserve">≥20% </t>
  </si>
  <si>
    <t>13. Tổ chức sản xuất và phát triển kinh tế nông thôn</t>
  </si>
  <si>
    <t>13.1. Xã có hợp tác xã hoạt động hiệu quả và theo đúng quy định của Luật Hợp tác xã</t>
  </si>
  <si>
    <t>13.2. Xã có mô hình liên kết sản xuất gắn với tiêu thụ sản phẩm chủ lực đảm bảo bền vững</t>
  </si>
  <si>
    <t>13.3. Thực hiện truy xuất nguồn gốc các sản phẩm chủ lực của xã gắn với xây dựng vùng nguyên liệu và được chứng nhận VietGAP hoặc tương đương</t>
  </si>
  <si>
    <t>13.4. Có kế hoạch và triển khai kế hoạch bảo tồn, phát triển làng nghề, làng nghề truyền thống (nếu có) gắn với hạ tầng về bảo vệ môi trường</t>
  </si>
  <si>
    <t xml:space="preserve">13.5. Có tổ khuyến nông cộng đồng hoạt động hiệu quả </t>
  </si>
  <si>
    <t>100% sản phẩm chủ lực có hồ sơ thực hiện truy xuất nguồn gốc (trong đó có ít nhất 01 sản phẩm được chứng nhận VietGAP hoặc tương đương</t>
  </si>
  <si>
    <t>VĂN HÓA - XÃ HỘI - MÔI TRƯỜNG</t>
  </si>
  <si>
    <t>IV</t>
  </si>
  <si>
    <t>14. Giáo dục và Đào tạo</t>
  </si>
  <si>
    <t>14.1. Phổ cập giáo dục mầm non cho trẻ em 5 tuổi; phổ cập giáo dục tiểu học; phổ cập giáo dục trung học cơ sở; xóa mù chữ</t>
  </si>
  <si>
    <t>14.2. Tỷ lệ học sinh (áp dụng đạt cho cả nam và nữ) tốt nghiệp trung học cơ sở được tiếp tục học trung học (phổ thông, giáo dục thường xuyên, trung cấp)</t>
  </si>
  <si>
    <t>15. Y tế</t>
  </si>
  <si>
    <t xml:space="preserve">15.1. Tỷ lệ người dân tham gia bảo hiểm y tế (áp dụng đạt cho cả nam và nữ) </t>
  </si>
  <si>
    <t>15.2.  Xã đạt tiêu chí quốc gia về y tế</t>
  </si>
  <si>
    <t>15.3. Tỷ lệ trẻ em dưới 5 tuổi bị suy dinh dưỡng thể thấp còi (chiều cao theo tuổi)</t>
  </si>
  <si>
    <t>15.4. Tỷ lệ dân số có sổ khám chữa bệnh điện tử</t>
  </si>
  <si>
    <t>≥90%</t>
  </si>
  <si>
    <t>≥50%</t>
  </si>
  <si>
    <t>16. Văn hoá</t>
  </si>
  <si>
    <t>Tỷ lệ thôn, bản, ấp đạt tiêu chuẩn văn hoá theo quy định, có kế hoạch và thực hiện kế hoạch xây dựng nông thôn mới.</t>
  </si>
  <si>
    <t>17. Môi trường và an toàn thực phẩm</t>
  </si>
  <si>
    <t>17.1. Tỷ lệ hộ được sử dụng nước sạch theo quy chuẩn.</t>
  </si>
  <si>
    <t>≥20% (≥10% từ hệ thống cấp nước tập trung)</t>
  </si>
  <si>
    <t>17.2. Tỷ lệ cơ sở sản xuất - kinh doanh, nuôi trồng thủy sản, làng nghề đảm bảo quy định về bảo vệ môi trường.</t>
  </si>
  <si>
    <t>17.3. Cảnh quan, không gian xanh - sạch - đẹp, an toàn; không để xảy ra tồn đọng nước thải sinh hoạt tại các khu dân cư tập trung.</t>
  </si>
  <si>
    <t xml:space="preserve">17.4. Đất cây xanh sử dụng công cộng tại điểm dân cư nông thôn. </t>
  </si>
  <si>
    <t>17.5. Mai táng, hỏa táng phù hợp với quy định và theo quy hoạch</t>
  </si>
  <si>
    <t>17.6. Tỷ lệ chất thải rắn sinh hoạt và chất thải rắn không nguy hại trên địa bàn được thu gom, xử lý theo quy định.</t>
  </si>
  <si>
    <t>≥70%</t>
  </si>
  <si>
    <t>17.7. Tỷ lệ bao gói thuốc bảo vệ thực vật sau sử dụng và chất thải rắn y tế được thu gom, xử lý đáp ứng yêu cầu về bảo vệ môi trường</t>
  </si>
  <si>
    <t>17.9. Tỷ lệ cơ sở chăn nuôi đảm bảo các quy định về vệ sinh thú y, chăn nuôi và bảo vệ môi trường.</t>
  </si>
  <si>
    <t>17.8. Tỷ lệ hộ có nhà tiêu, nhà tắm, thiết bị chứa nước sinh hoạt hợp vệ sinh và đảm bảo 3 sạch</t>
  </si>
  <si>
    <t>17.10. Tỷ lệ hộ gia đình và cơ sở sản xuất, kinh doanh thực phẩm tuân thủ các quy định về đảm bảo an toàn thực phẩm</t>
  </si>
  <si>
    <t>17.11. Tỷ lệ hộ gia đình thực hiện phân loại chất thải rắn tại nguồn.</t>
  </si>
  <si>
    <t>17.12. Tỷ lệ chất thải nhựa phát sinh trên địa bàn được thu gom, tái sử dụng, tái chế, xử lý theo quy định.</t>
  </si>
  <si>
    <t>≥30%</t>
  </si>
  <si>
    <t>HỆ THỐNG CHÍNH TRỊ</t>
  </si>
  <si>
    <t>V</t>
  </si>
  <si>
    <t>18. Hệ thống chính trị và tiếp cận pháp luật</t>
  </si>
  <si>
    <t>18.1. Cán bộ, công chức xã đạt chuẩn.</t>
  </si>
  <si>
    <t>18.2. Đảng bộ, chính quyền xã được xếp loại chất lượng hoàn thành tốt nhiệm vụ trở lên.</t>
  </si>
  <si>
    <t>18.3. Tổ chức chính trị - xã hội của xã được xếp loại chất lượng hoàn thành tốt nhiệm vụ trở lên.</t>
  </si>
  <si>
    <t>18.4. Xã đạt chuẩn tiếp cận pháp luật theo quy định.</t>
  </si>
  <si>
    <t xml:space="preserve">18.5. Đảm bảo bình đẳng giới và phòng chống bạo lực gia đình; phòng chống bạo lực trên cơ sở giới; phòng chống xâm hại trẻ em; bảo vệ và hỗ trợ trẻ em có hoàn cảnh đặc biệt trên địa bàn (nếu có); bảo vệ và hỗ trợ những người dễ bị tổn thương trong gia đình và đời sống xã hội. </t>
  </si>
  <si>
    <t>18.6. Có kế hoạch và triển khai kế hoạch bồi dưỡng kiến thức về xây dựng nông thôn mới cho người dân, đào tạo nâng cao năng lực cộng đồng gắn với nâng cao hiệu quả hoạt động của Ban Phát triển thôn.</t>
  </si>
  <si>
    <t>19.1. Xây dựng lực lượng dân quân “vững mạnh, rộng khắp” và hoàn thành các chỉ tiêu quân sự, quốc phòng.</t>
  </si>
  <si>
    <t>19.2. Không có hoạt động xâm phạm an ninh quốc gia; không có khiếu kiện đông người kéo dài trái pháp luật; không có công dân cư trú trên địa bàn phạm tội đặc biệt nghiêm trọng hoặc phạm các tội về xâm hại trẻ em; tội phạm và tệ nạn xã hội (ma túy, trộm cắp, cờ bạc,…) và tai nạn giao thông, cháy, nổ được kiềm chế, giảm so với năm trước; có một trong các mô hình (phòng, chống tội phạm, tệ nạn xã hội; bảo đảm trật tự, an toàn giao thông; phòng cháy, chữa cháy) gắn với phong trào toàn dân bảo vệ an ninh Tổ quốc hoạt động thường xuyên, hiệu quả.</t>
  </si>
  <si>
    <t>19. Quốc phòng và An ninh</t>
  </si>
  <si>
    <t>- Đạt chuẩn phổ cập giáo dục mầm non cho trẻ 5 tuổi.
- Đạt chuẩn phổ cập giáo dục tiểu học mức độ 2.
- Tỷ lệ trẻ em 6 tuổi vào lớp 1: ≥98%.
- Đạt chuẩn phổ cập giáo dục THCS mức độ 2.
- Đạt chuẩn xóa mù chữ mức độ 2.
- Trung tâm học tập cộng đồng được đánh giá/xép loại: Khá.</t>
  </si>
  <si>
    <t>TT</t>
  </si>
  <si>
    <t>Đăk Na</t>
  </si>
  <si>
    <t>Đăk Sao</t>
  </si>
  <si>
    <t>Đăk Rơ Ông</t>
  </si>
  <si>
    <t>Đăk Tờ Kan</t>
  </si>
  <si>
    <t>Đăk Hà</t>
  </si>
  <si>
    <t>Tu Mơ Rông</t>
  </si>
  <si>
    <t>Tê Xăng</t>
  </si>
  <si>
    <t>Măng Ri</t>
  </si>
  <si>
    <t>Ngọk Lây</t>
  </si>
  <si>
    <t>Ngọk Yêu</t>
  </si>
  <si>
    <t>Văn Xuôi</t>
  </si>
  <si>
    <t>Chưa đạt</t>
  </si>
  <si>
    <t>Xã</t>
  </si>
  <si>
    <t>Tổng số tiêu chí đã đạt</t>
  </si>
  <si>
    <t>Các tiêu chí đạt được</t>
  </si>
  <si>
    <t>Ghi chú</t>
  </si>
  <si>
    <t>TC1</t>
  </si>
  <si>
    <t>TC2</t>
  </si>
  <si>
    <t>TC3</t>
  </si>
  <si>
    <t>TC4</t>
  </si>
  <si>
    <t>TC5</t>
  </si>
  <si>
    <t>TC6</t>
  </si>
  <si>
    <t>TC7</t>
  </si>
  <si>
    <t>TC8</t>
  </si>
  <si>
    <t>TC9</t>
  </si>
  <si>
    <t>TC10</t>
  </si>
  <si>
    <t>TC11</t>
  </si>
  <si>
    <t>TC12</t>
  </si>
  <si>
    <t>TC13</t>
  </si>
  <si>
    <t>TC14</t>
  </si>
  <si>
    <t>TC15</t>
  </si>
  <si>
    <t>TC16</t>
  </si>
  <si>
    <t>TC17</t>
  </si>
  <si>
    <t>TC18</t>
  </si>
  <si>
    <t>TC19</t>
  </si>
  <si>
    <t>Tổng</t>
  </si>
  <si>
    <t>(10/10km)100%</t>
  </si>
  <si>
    <t>(9,5/9,5km)100%</t>
  </si>
  <si>
    <t xml:space="preserve">17,24/17,24 km (đạt 100%) </t>
  </si>
  <si>
    <t>(16,067/16,067 km) 100%</t>
  </si>
  <si>
    <t>11,49/11,49 đạt 100%</t>
  </si>
  <si>
    <t>0,686/0,686km Đạt 100%</t>
  </si>
  <si>
    <t>Xã Tu Mơ Rông</t>
  </si>
  <si>
    <t>Xã Đắk Hà</t>
  </si>
  <si>
    <t>Xã Văn Xuôi</t>
  </si>
  <si>
    <t>Xã Tê Xăng</t>
  </si>
  <si>
    <t>Xã Măng Ri</t>
  </si>
  <si>
    <t>Xã Đắk Tờ Kan</t>
  </si>
  <si>
    <t>Xã Đắk Sao</t>
  </si>
  <si>
    <t>Xã Đắk Na</t>
  </si>
  <si>
    <t>ỦY BAN NHÂN DÂN</t>
  </si>
  <si>
    <t>HUYỆN TU MƠ RÔNG</t>
  </si>
  <si>
    <t>CỘNG HÒA XÃ HỘI CHỦ NGHĨA VIỆT NAM</t>
  </si>
  <si>
    <t>Độc lập - Tự do - Hạnh phúc</t>
  </si>
  <si>
    <t>Thôn</t>
  </si>
  <si>
    <t>Thôn điểm cấp huyện</t>
  </si>
  <si>
    <t>Ba Khen</t>
  </si>
  <si>
    <t>Thôn điểm cấp xã</t>
  </si>
  <si>
    <t xml:space="preserve"> Đắk Rơ Ông</t>
  </si>
  <si>
    <t>Thôn Long Láy 1</t>
  </si>
  <si>
    <t>Ngọc Yêu</t>
  </si>
  <si>
    <t>Thôn Tu Mơ Rông</t>
  </si>
  <si>
    <t>Thôn Tân Ba</t>
  </si>
  <si>
    <t>Thôn Mô Bành 2</t>
  </si>
  <si>
    <t>Đắk Na</t>
  </si>
  <si>
    <t>Thôn Kạch Nhỏ</t>
  </si>
  <si>
    <t>Đắk Sao</t>
  </si>
  <si>
    <t>Thôn Tê Xô Trong</t>
  </si>
  <si>
    <t>Đắk Tờ Kan</t>
  </si>
  <si>
    <t>Thôn Mô Pả</t>
  </si>
  <si>
    <t>Đắk Hà</t>
  </si>
  <si>
    <t>Thôn Lộc Bông</t>
  </si>
  <si>
    <t>Thôn Đăk Văn Linh</t>
  </si>
  <si>
    <t>Thôn Long Láy</t>
  </si>
  <si>
    <t>Tổng cộng</t>
  </si>
  <si>
    <t>Ghi chú:  Đánh"X" là tiêu chí đạt chuẩn</t>
  </si>
  <si>
    <t>Tiêu chí 1: Giao thông</t>
  </si>
  <si>
    <t>Tiêu chí 2: Điện</t>
  </si>
  <si>
    <t>Tiêu chí 3: Cơ sở vật chất văn hoá</t>
  </si>
  <si>
    <t>Tiêu chí 4: Thông tin và Truyền thông</t>
  </si>
  <si>
    <t>Tiêu chí 5: Nhà ở dân cư</t>
  </si>
  <si>
    <t>Tiêu chí 6: Thu nhập</t>
  </si>
  <si>
    <t>Tiêu chí 7: Hộ nghèo</t>
  </si>
  <si>
    <t>Tiêu chí 8: Y tế, văn hóa, giáo dục</t>
  </si>
  <si>
    <t>Tiêu chí 9: Môi trường và an toàn thực phẩm</t>
  </si>
  <si>
    <t>Tiêu chí 10: An ninh và trật tự</t>
  </si>
  <si>
    <t>Chỉ tiêu/Mức độ đạt chuẩn</t>
  </si>
  <si>
    <t>Chi tiết các thôn</t>
  </si>
  <si>
    <t>1 - Giao thông</t>
  </si>
  <si>
    <t>1.1. Đường trục thôn, làng và đường liên thôn, làng ít nhất được cứng hóa, đảm bảo ô tô đi lại thuận tiện quanh năm</t>
  </si>
  <si>
    <t>1.2. Đường ngõ, xóm được  sạch và đảm bảo đi lại thuận lợi quanh năm</t>
  </si>
  <si>
    <t>Các tuyến có rãnh thoát nước, cây xanh bóng mát, trồng hoa ven đường;  có hệ thống chiếu sáng theo tuyến đường
(tỷ lệ 100%)</t>
  </si>
  <si>
    <t>1.3. Đường trục thôn, ngõ xóm đảm bảo sáng - xanh - sạch - đẹp</t>
  </si>
  <si>
    <t>(70% được cứng hóa)</t>
  </si>
  <si>
    <t>2. Điện</t>
  </si>
  <si>
    <t>Tỷ lệ hộ sử dụng điện thường xuyên, an toàn từ các nguồn.</t>
  </si>
  <si>
    <t xml:space="preserve">3. Cơ sở vật chất 
văn hóa
</t>
  </si>
  <si>
    <t>Thôn (làng) có nhà văn hóa hoặc nơi sinh hoạt văn hóa, thể thao phục vụ cộng đồng</t>
  </si>
  <si>
    <t>4. Thông tin và Truyền thông</t>
  </si>
  <si>
    <t>Thôn (làng) có hệ thống loa truyền thanh được kết nối với  đài truyền thanh xã đang sử dụng tốt</t>
  </si>
  <si>
    <t xml:space="preserve">Thôn có hệ thống loa truyền thanh kết nối với Đài truyền thanh xã đang sử dụng tốt (tối thiểu 80% hộ gia đình trong thôn nghe được loa truyền thanh của thôn). </t>
  </si>
  <si>
    <t>5. Nhà ở dân cư</t>
  </si>
  <si>
    <t>5.1. Nhà tạm, dột nát</t>
  </si>
  <si>
    <t>5.2. Tỷ lệ hộ có nhà ở kiên cố hoặc bán kiên cố</t>
  </si>
  <si>
    <t>≥ 75</t>
  </si>
  <si>
    <t>5.3. Vườn nhà (nếu có) được chỉnh trang, không còn các loại cây dại, cây tạp; bố trí và trồng các loại cây trồng phù hợp, hiệu quả, có thu nhập.</t>
  </si>
  <si>
    <t>5.4. Hộ gia đình có hàng rào xung quang nhà (tường xây, hàng rào xanh…), có cổng được xây dựng hài hòa, phù hợp với phong cảnh làng quê.</t>
  </si>
  <si>
    <t>6. Thu nhập</t>
  </si>
  <si>
    <t>Thu nhập bình quân đầu người không thấp hơn 20% so với mức tối thiểu quy định đạt chuẩn của xã nông thôn mới tại thời điểm (theo bộ tiêu chí xã nông thôn mới)</t>
  </si>
  <si>
    <t>7. Hộ nghèo</t>
  </si>
  <si>
    <t>Thôn (làng) có tỷ lệ hộ nghèo đa chiều giai đoạn 2021-2025 đạt tỷ lệ tối thiểu (cao hơn không quá 10%) so với tỷ lệ quy định đạt chuẩn xã nông thôn mới tại thời điểm đánh giá.</t>
  </si>
  <si>
    <t>Đạt (tương đương 14,3%)</t>
  </si>
  <si>
    <t>8. Văn hóa, Giáo dục và Y tế</t>
  </si>
  <si>
    <t>8.1. 100% trẻ 6 tuổi được vào lớp 1; tỷ lệ học đúng độ tuổi đạt từ 90% trở lên; 100% trẻ hoàn thành chương trình tiểu học và tiếp tục học lớp 6.</t>
  </si>
  <si>
    <t>8.3. Tỷ lệ hộ gia đình đạt chuẩn gia đình văn hóa.</t>
  </si>
  <si>
    <t>≥ 80%</t>
  </si>
  <si>
    <t>8.4. Tỷ lệ người dân tham gia bảo hiểm y tế.</t>
  </si>
  <si>
    <t>≥ 85%</t>
  </si>
  <si>
    <t>9. Môi trường và an toàn thực phẩm</t>
  </si>
  <si>
    <t>≥70</t>
  </si>
  <si>
    <t>9.3. Tỷ lệ hộ gia đình trên địa bàn thôn ký cam kết không gây ô nhiễm môi trường (có hố rác sinh hoạt, không vứt rác bừa bãi, xác động vật chết ra đường…).</t>
  </si>
  <si>
    <t>9.4. Định kỳ 1 lần/tháng tổ chức dọn vệ sinh chung đường làng, ngõ xóm, các công trình công cộng trên địa bàn thôn</t>
  </si>
  <si>
    <t xml:space="preserve">9.5. Tỷ lệ hộ có nhà tiêu, nhà tắm, thiết bị chứa nước sinh hoạt hợp vệ sinh và đảm bảo 3 sạch </t>
  </si>
  <si>
    <t>≥ 70%</t>
  </si>
  <si>
    <t>9.6. Tỷ lệ hộ chăn nuôi có chuồng trại chăn nuôi đảm bảo vệ sinh môi trường.</t>
  </si>
  <si>
    <t>9.7. Tỷ lệ hộ gia đình và cơ sở sản xuất, kinh doanh thực phẩm tuân thủ các quy định về đảm bảo an toàn thực phẩm.</t>
  </si>
  <si>
    <t>10. An ninh, trật tự xã hội</t>
  </si>
  <si>
    <t>10.1. Có hương ước, quy ước được xây dựng và công nhận theo quy định; tối thiểu từ 95% người dân trong thôn cam kết thực hiện hương ước, quy ước  của cộng đồng; có tinh thần đoàn kết, tương trợ giúp đỡ lẫn nhau trong cộng đồng.</t>
  </si>
  <si>
    <t>Xã Ngọk Yêu</t>
  </si>
  <si>
    <t>Thôn Ba Khen</t>
  </si>
  <si>
    <r>
      <t xml:space="preserve">8.2. Thôn (làng) đạt </t>
    </r>
    <r>
      <rPr>
        <sz val="9"/>
        <color theme="1"/>
        <rFont val="Times New Roman"/>
        <family val="1"/>
      </rPr>
      <t>tiêu chuẩn văn hoá theo quy định, có kế hoạch và thực hiện kế hoạch xây dựng nông thôn mới.</t>
    </r>
  </si>
  <si>
    <r>
      <t xml:space="preserve">9.1. </t>
    </r>
    <r>
      <rPr>
        <sz val="9"/>
        <color theme="1"/>
        <rFont val="Times New Roman"/>
        <family val="1"/>
      </rPr>
      <t>Tỷ lệ hộ được sử dụng nước sạch theo quy chuẩn</t>
    </r>
  </si>
  <si>
    <r>
      <t>9</t>
    </r>
    <r>
      <rPr>
        <sz val="9"/>
        <color theme="1"/>
        <rFont val="Times New Roman"/>
        <family val="1"/>
      </rPr>
      <t>.2. Tỷ lệ chất thải rắn sinh hoạt và chất thải rắn không nguy hại trên địa bàn được thu gom, xử lý theo quy định.</t>
    </r>
  </si>
  <si>
    <r>
      <t>10.2. Thôn (làng) k</t>
    </r>
    <r>
      <rPr>
        <sz val="9"/>
        <color theme="1"/>
        <rFont val="Times New Roman"/>
        <family val="1"/>
      </rPr>
      <t>hông có hoạt động xâm phạm an ninh quốc gia; không có khiếu kiện đông người kéo dài trái pháp luật; không có công dân cư trú trên địa bàn phạm tội đặc biệt nghiêm trọng hoặc phạm các tội về xâm hại trẻ em; tội phạm và tệ nạn xã hội (ma túy, trộm cắp, cờ bạc,…)</t>
    </r>
  </si>
  <si>
    <t>Thôn Mô Pành</t>
  </si>
  <si>
    <t>Các tuyến có rãnh thoát nước, cây xanh bóng mát, trồng hoa ven đường; có hệ thống chiếu sáng 
(tỷ lệ 100%)</t>
  </si>
  <si>
    <t>Tổng số km đường 0,9 km. Trong đó: Sạch không lầy lội 0,9 km (đạt tỷ lệ 100%). Được cứng hóa 0,67 km (đạt tỷ lệ 74,44%).</t>
  </si>
  <si>
    <t>Tổng số km đường: 1,7km trong đó: Đã bê tông hóa: 1,7 km;
(Đạt 100%)</t>
  </si>
  <si>
    <t xml:space="preserve"> Đường trục thôn, ngõ xóm đảm bảo sáng - xanh - sạch - đẹp</t>
  </si>
  <si>
    <t>0,686/0,686 đạt 100%</t>
  </si>
  <si>
    <t>2,08/2,08 đạt 100%</t>
  </si>
  <si>
    <t>Không có đường ngõ xóm</t>
  </si>
  <si>
    <t xml:space="preserve"> Xã Đắk Rơ Ông</t>
  </si>
  <si>
    <t>Xã Ngọk Lây</t>
  </si>
  <si>
    <t>Các tiêu chí ước đạt được đến thời điểm báo cáo</t>
  </si>
  <si>
    <t>(Kèm theo Báo cáo số      /BC-UBND ngày      tháng      năm 2025 của Ủy ban nhân dân huyện Tu Mơ Rông)</t>
  </si>
  <si>
    <t xml:space="preserve"> 10/10 km đã bê tông hóa (tỷ lệ 100%). </t>
  </si>
  <si>
    <t>2,7/2,7 km (đạt 100%)</t>
  </si>
  <si>
    <t>12,0375/12,0375 Km (100%)</t>
  </si>
  <si>
    <t xml:space="preserve"> 22,4/22,4 km (100%)</t>
  </si>
  <si>
    <t>8,4/8,4 km (tỷ lệ 100%)</t>
  </si>
  <si>
    <t>5,7/5,7 km (đạt 100%)</t>
  </si>
  <si>
    <t>8,62/8,62 km (tỷ lệ 100%)</t>
  </si>
  <si>
    <t xml:space="preserve">8,35/8,35 km đã bê tông hóa (tỷ lệ 100%). </t>
  </si>
  <si>
    <t>2,7/2,7 km (đạt 100%/50% cứng hóa)</t>
  </si>
  <si>
    <t>30/30 km; 100%</t>
  </si>
  <si>
    <t>0,5/0,5 km (đạt 100%)</t>
  </si>
  <si>
    <t>3,565/3,565 km (100%)</t>
  </si>
  <si>
    <t>(3,94/3,94 km) 100%</t>
  </si>
  <si>
    <t>5,4/5,4 km (100%)</t>
  </si>
  <si>
    <t>5,11/5,11 km (đạt 100%)</t>
  </si>
  <si>
    <t>3,2/3,2 km (tỷ lệ 100%)</t>
  </si>
  <si>
    <t>2,1/2,1 km (đạt 100%)</t>
  </si>
  <si>
    <t>7,33/11,5 km bê tông hóa (đạt 63,7%)</t>
  </si>
  <si>
    <t>10/30 km bê tông hóa (tỷ lệ 33%); đường còn lại đảm bảo vận chuyển hàng hóa quanh năm</t>
  </si>
  <si>
    <t>21,12/35,2 km bê tông hóa (tỷ lệ 60%)</t>
  </si>
  <si>
    <t>20,429/28,162 km bê tông hóa (đạt 72,54%)</t>
  </si>
  <si>
    <t>15,55/25,5km bê tông hóa (tỷ lệ 61%)</t>
  </si>
  <si>
    <t>8,47/32,36 km bê tông hóa (tỷ lệ 26,17%); tuyến đường còn lại cứng hóa</t>
  </si>
  <si>
    <t>các tuyến đường đảm bảo vận chuyển hàng hóa quanh năm</t>
  </si>
  <si>
    <t>10,4/18 km bê tông hóa (đạt tỷ lệ 57,77%); đường còn lại đảm bảo vận chuyển hàng hóa quanh năm</t>
  </si>
  <si>
    <t>16,666/14,666km (tỷ lệ 100%)</t>
  </si>
  <si>
    <t>9,739/13,366 km bê tông hóa (đạt 72,86%)</t>
  </si>
  <si>
    <t>8,578/14,298 km bê tông hóa (Đạt 60%)</t>
  </si>
  <si>
    <t>496/496 hộ (100%)</t>
  </si>
  <si>
    <t>521/545 hộ (95,6%)</t>
  </si>
  <si>
    <t>1.760/2.498 lao động (tỷ lệ 70,46%)</t>
  </si>
  <si>
    <t>70,72%</t>
  </si>
  <si>
    <t>509/2.498 lao động (tỷ lệ 20,38%)</t>
  </si>
  <si>
    <t>23,17%</t>
  </si>
  <si>
    <t>1773/1.885 người (94,06%)</t>
  </si>
  <si>
    <t>55/210 trẻ
26,1%</t>
  </si>
  <si>
    <t>1734/1763 đạt 98,3%</t>
  </si>
  <si>
    <t>07/09 thôn 77,78%%)</t>
  </si>
  <si>
    <t>545/545 hộ được sử dụng nước HVS (100%)</t>
  </si>
  <si>
    <t>Năm 2024: ≥45
Năm 2025: ≥48</t>
  </si>
  <si>
    <t>0,3 /0,3 km đường sạch và không lầy lội vào mùa mưa (tỷ lệ 100%)</t>
  </si>
  <si>
    <t>Tổng số hộ: 61hộ
Số hộ sử dụng điện an toàn: 61 hộ
(Tỷ lệ 100%)</t>
  </si>
  <si>
    <t>Diện tích Nhà sinh hoạt cộng đồng từ 100m² trở lên; Khu Thể thao từ 200m² trở lên.</t>
  </si>
  <si>
    <t>Thôn có hệ thống loa truyền thanh kết nối với Đài truyền thanh xã đang sử dụng tốt</t>
  </si>
  <si>
    <t>Trên địa bàn thôn không có nhà tạm, dột nát</t>
  </si>
  <si>
    <t>Tổng số hộ: 61 hộ
Hộ có nhà ở kiên cố hoặc bán kiên cố 55/61 hộ
(tỷ lệ 90,1%)</t>
  </si>
  <si>
    <t>50 hộ có Vườn nhà được chỉnh trang, không còn các loại cây dại, cây tạp; bố trí và trồng các loại cây trồng phù hợp, hiệu quả, có thu nhập.
(tỷ lệ 83,3%)</t>
  </si>
  <si>
    <t>50 Hộ gia đình có hàng rào xung quang nhà (tường xây, hàng rào xanh…), có cổng được xây dựng hài hòa, phù hợp với phong cảnh làng quy 
(tỷ lệ 81,9%)</t>
  </si>
  <si>
    <t>Thu nhập bình quân đầu người 31 triệu đồng</t>
  </si>
  <si>
    <t>Tỷ lệ hộ nghèo đa chiều: 00%; 
Tỷ lệ hộ cận nghèo đa chiều: 2/61*100=3,28 %
(Tỷ lệ nghèo đa chiều: 3,28%).</t>
  </si>
  <si>
    <t>100% trẻ 6 tuổi được vào lớp 1 (7/7 trẻ); tỷ lệ học đúng độ tuổi đạt 100%; 100% trẻ hoàn thành chương trình tiểu học và tiếp tục học lớp 6 (5/5 trẻ).</t>
  </si>
  <si>
    <t>61/61 hộ (tỷ lệ 100%)</t>
  </si>
  <si>
    <t>199/200 người (tỷ lệ 99,5%)</t>
  </si>
  <si>
    <t xml:space="preserve">
Có 58/61hộ được sử dụng nước hợp vệ sinh. 00% tỷ lệ hộ sử dụng nước sạch theo quy định
</t>
  </si>
  <si>
    <t>Mỗi hộ gia đình đều có hố rác chứa chất thải rắn sinh hoạt, chất thải không nguy hại</t>
  </si>
  <si>
    <t>100% hộ gia đình trên địa bàn thôn ký cam kết không gây ô nhiễm môi trường, không vứt bừa bãi xác động vận chết ra đường</t>
  </si>
  <si>
    <t xml:space="preserve"> Định kỳ 1 lần/tháng tổ chức dọn vệ sinh chung đường làng, ngõ xóm, các công trình công cộng trên địa bàn thôn</t>
  </si>
  <si>
    <t>47/61 hộ có nhà tiêu, nhà tắm, thiết bị chứa nước sinh hoạt hợp vệ sinh và đảm bảo 3 sạch (Đạt 77,1%)</t>
  </si>
  <si>
    <t>Tổng số hộ tham gia hoạt động chăn nuôi: 53 hộ
+ Số hộ có chuồng trại đảm bảo: 50 hộ
(tỷ lệ 94,3%)</t>
  </si>
  <si>
    <t>02/02 cơ sở kinh doanh buôn bán có đầy đủ về hồ sơ pháp lý, thủ tục về môi trường
(tỷ lệ 100%)</t>
  </si>
  <si>
    <t>Tổng số km đường: 0,07 km;
 Đường sạch và không lầy lội vào mùa mưa: 0,07 km
(tỷ lệ 100%)</t>
  </si>
  <si>
    <t>Tổng số hộ: 49 hộ
Số hộ sử dụng điện an toàn: 49 hộ
(Tỷ lệ 100%)</t>
  </si>
  <si>
    <t>Hệ thống loa truyền thanh được kết nối với  đài truyền thanh xã đang sử dụng tốt</t>
  </si>
  <si>
    <t>Tổng số hộ: 49 hộ, trong đó các hộ đã có nhà kiên cố hoặc bán kiên cố: 40/49 hộ, đạt tỷ lệ 81,63%</t>
  </si>
  <si>
    <t>Vườn nhà được chỉnh trang, không còn các loại cây dại, cây tạp; bố trí và trồng các loại cây trồng phù hợp, hiệu quả, có thu nhập.
 40/49 hộ, đạt tỷ lệ 81,63%</t>
  </si>
  <si>
    <t>Hộ gia đình có hàng rào xung quang nhà (tường xây, hàng rào xanh…), có cổng được xây dựng hài hòa, phù hợp với phong cảnh làng quy 
40/49 hộ, đạt tỷ lệ 81,63%</t>
  </si>
  <si>
    <t>30,72 triệu</t>
  </si>
  <si>
    <t>(6 hộ/49 hô) 12,24%</t>
  </si>
  <si>
    <t>100% trẻ 6 tuổi được vào lớp 1(01 em/01 em); 
tỷ lệ học đúng độ tuổi đạt từ 100%(01 em/ 01 em);
100% trẻ hoàn thành chương trình tiểu học và tiếp tục học lớp 6 . (Đạt)</t>
  </si>
  <si>
    <t>Thôn được công nhận và giữ vững “Khu dân cư văn hóa”.</t>
  </si>
  <si>
    <t>Hộ gia đình đạt chuẩn gia đình văn hóa 41/49 hộ (tỷ lệ 83,67%)</t>
  </si>
  <si>
    <t>Tổng dân số: 178 người; - Số người có thẻ BHYT: 178 người
(tỷ lệ 100%)</t>
  </si>
  <si>
    <t>(49 hộ/49 hô) 100%</t>
  </si>
  <si>
    <t>Tổng số hộ: 49 hộ
+ Số hộ có nhà tắm, nhà tiêu, bể chưa nước HVS: 35/49 hộ
(tỷ lệ 71,42%)</t>
  </si>
  <si>
    <t>Tổng số hộ tham gia hoạt động chăn nuôi: 49 hộ
+ Số hộ tập trung gia súc tại khu chăn thả đảm bảo: 49 hộ
(tỷ lệ 100%)</t>
  </si>
  <si>
    <t>1/1 cơ sở kinh doanh buôn bán có đầy đủ về hồ sơ pháp lý, thủ tục về môi trường
(tỷ lệ 100%)</t>
  </si>
  <si>
    <t>1,2/1,2 km (đạt tỷ lệ 100%).</t>
  </si>
  <si>
    <t>2/2 km (đạt tỷ lệ 100%)</t>
  </si>
  <si>
    <t>Tổng số hộ: 168 hộ. Trong đó: Số hộ sử dụng điện an toàn: 168 hộ (đạt tỷ lệ 100%).</t>
  </si>
  <si>
    <t>Có nhà văn hoá và khu thể thao phục vụ cộng đồng đảm bảo các tiêu chuẩn Bộ tiêu chí. (Đạt)</t>
  </si>
  <si>
    <t>Tổng số hộ: 168 hộ. Trong đó: Số hộ nghe được lao truyền thanh của thôn: 168 hộ (đạt tỷ lệ 100%). (Đạt)</t>
  </si>
  <si>
    <t>Tổng số hộ: 168 hộ. Trong đó: Hộ có nhà tạm 00 hộ (Chiếm tỷ lệ 00%).</t>
  </si>
  <si>
    <t>Tổng số hộ có nhà ở kiên cố hoặc bán kiên cố: 136/168 hộ (chiếm tỷ lệ 81%).</t>
  </si>
  <si>
    <t>Tổng số hộ: 168 hộ. Trong đó vườn nhà được chỉnh trang, không còn các loại cây dại, cây tạp; bố trí và trồng các loại cây trồng phù hợp, hiệu quả, có thu nhập 136 hộ (đạt tỷ lệ 81%).</t>
  </si>
  <si>
    <t>Tổng số hộ: 168 hộ. Trong đó có hộ gia đình có hàng rào xung quang nhà, có cổng được xây dựng hài hòa, phù hợp với phong cảnh làng quê  138 hộ (đạt tỷ lệ 82%).</t>
  </si>
  <si>
    <t>Tổng thu nhâp bình quân đầu người: 27,2 triệu đồng/người/năm (đạt tỷ lệ 80,9%). (Chưa đạt)</t>
  </si>
  <si>
    <t>Tổng số hộ nghèo đã trừ số hộ nghèo không có khả năng lao động 46/168 hộ chiếm 27,38%</t>
  </si>
  <si>
    <t>100% trẻ 6 tuổi được vào lớp 1(17 em/17 em); 
tỷ lệ học đúng độ tuổi đạt từ 100%(17 em/ 17 em);
100% trẻ hoàn thành chương trình tiểu học và tiếp tục học lớp 6(8 em/ 8 em). (Đạt)</t>
  </si>
  <si>
    <t xml:space="preserve"> Tổng số hộ:  138 hộ. Trong đó: Số hộ đạt chuẩn gia đình văn hoá 117 hộ (đạt tỷ lệ 84,78%).</t>
  </si>
  <si>
    <t>Tổng dân số: 675 người. Trong đó: Số người có thẻ BHYT 675 người (đạt tỷ lệ 100%).</t>
  </si>
  <si>
    <t>168/168 hộ được sử dụng nước HVS đạt tỷ lệ 100%</t>
  </si>
  <si>
    <t xml:space="preserve"> Tổng số hộ:  168 hộ. Trong đó: Số hộ thu gom, xử lý theo quy định 168 hộ (đạt tỷ lệ 100%).</t>
  </si>
  <si>
    <t>Tổng số hộ: 168 hộ. Trong đó: Hộ gia đình trên địa bàn thôn ký cam kết không gây ô nhiễm môi trường 168 hộ (đạt tỷ lệ 100%).</t>
  </si>
  <si>
    <t>Định kỳ 1 lần/tháng tổ chức dọn vệ sinh chung đường làng, ngõ xóm, các công trình công cộng trên địa bàn thôn. (Đạt)</t>
  </si>
  <si>
    <t>Tổng số hộ: 168 hộ. Trong đó: Số hộ có nhà tiêu, nhà tắm, bể chứa nước sinh hoạt hợp vệ sinh và đảm bảo 3 sạch 145 hộ (đạt tỷ lệ 86%).</t>
  </si>
  <si>
    <t>Tổng số hộ: 49 hộ. Trong đó: Số hộ chăn nuôi có chuồng trại chăn nuôi đảm bảo vệ sinh môi trường là 36 hộ (đạt tỷ lệ 73,4%).</t>
  </si>
  <si>
    <t>Tổng số hộ: 168 hộ. Trong đó: Hộ gia đình và cơ sở sản xuất kinh doanh tuân thủ các quy định về đảm bảo an toàn thực phẩm 168 hộ (đạt tỷ lệ 100%).</t>
  </si>
  <si>
    <t>Tổng số km đường 2,767 km. Trong đó: Đường trục thôn, xóm đảm bảo sáng - xanh - sạch - đẹp 1,7 km (đạt tỷ lệ 80%).</t>
  </si>
  <si>
    <t>Tổng số hộ: 72 hộ. Trong đó: Số hộ sử dụng điện an toàn: 72 hộ (đạt tỷ lệ 100%).</t>
  </si>
  <si>
    <t>Có nhà văn hoá thôn điện tích 96 m²; Mái tranh, tường tre nứa; Hiện nay vẫn còn sử dụng tốt; diện tích khu thể thao 600 m2.</t>
  </si>
  <si>
    <t>Tổng số hộ: 72 hộ. Trong đó: Số hộ nghe được lao truyền thanh của thôn: 63 hộ (đạt tỷ lệ 87,50%).</t>
  </si>
  <si>
    <t>Tổng số hộ: 72 hộ. Trong đó: Hộ có nhà tạm 00 hộ (Chiếm tỷ lệ 00%).</t>
  </si>
  <si>
    <t>Tổng số hộ có nhà ở kiên cố hoặc bán kiên cố: 64/72 hộ (chiếm tỷ lệ 88,89%).</t>
  </si>
  <si>
    <t>Tổng số hộ: 72 hộ. Trong đó vườn nhà được chỉnh trang, không còn các loại cây dại, cây tạp; bố trí và trồng các loại cây trồng phù hợp, hiệu quả, có thu nhập 60 hộ (đạt tỷ lệ 83,33%).</t>
  </si>
  <si>
    <t>Tổng số hộ: 72 hộ. Trong đó có hộ gia đình có hàng rào xung quang nhà, có cổng được xây dựng hài hòa, phù hợp với phong cảnh làng quê  59 hộ (đạt tỷ lệ 81,94%).</t>
  </si>
  <si>
    <t>Tổng thu nhâp bình quân đầu người: 22,5 triệu đồng/người/năm.( Đạt tỷ lệ: 50%)</t>
  </si>
  <si>
    <t>Tổng số hộ nghèo đã trừ số hộ nghèo không có khả năng lao động 7/70 hộ chiếm 10%</t>
  </si>
  <si>
    <t xml:space="preserve"> - Trẻ 6 tuổi được vào lớp 1: 04/04 học sinh (đạt tỷ lệ 100%).
 -  Tỷ lệ học đúng độ tuổi đạt 100%
 -Trẻ hoàn thành chương trình tiểu học và tiếp tục học lớp 6: 01/01 học sinh (Đạt tỷ lệ 100%)</t>
  </si>
  <si>
    <t>Thôn được công nhận và giữ vững “Khu dân cư văn hóa”</t>
  </si>
  <si>
    <t xml:space="preserve"> Tổng số hộ:  78 hộ. Trong đó: Số hộ đạt chuẩn gia đình văn hoá 74 hộ (đạt tỷ lệ 94,9%).</t>
  </si>
  <si>
    <t>Tổng dân số: 230 người. Trong đó: Số người có thẻ BHYT 230 người (đạt tỷ lệ 100%).</t>
  </si>
  <si>
    <t>70/72 hộ được sử dụng nước HVS đạt tỷ lệ 97,22%</t>
  </si>
  <si>
    <t xml:space="preserve"> Tổng số hộ:  72 hộ. Trong đó: Số hộ thu gom, xử lý theo quy định 54 hộ (đạt tỷ lệ 75,00%).</t>
  </si>
  <si>
    <t>Tổng số hộ: 72 hộ. Trong đó: Hộ gia đình trên địa bàn thôn ký cam kết không gây ô nhiễm môi trường 72 hộ (đạt tỷ lệ 100%).</t>
  </si>
  <si>
    <t>Định kỳ 1 lần/tháng tổ chức dọn vệ sinh chung đường làng, ngõ xóm, các công trình công cộng trên địa bàn thôn.</t>
  </si>
  <si>
    <t>Tổng số hộ: 72 hộ. Trong đó: Số hộ có nhà tiêu, nhà tắm, bể chứa nước sinh hoạt hợp vệ sinh và đảm bảo 3 sạch 53 hộ (đạt tỷ lệ 73,61%).</t>
  </si>
  <si>
    <t>Tổng số hộ: 60 hộ. Trong đó: Số hộ chăn nuôi có chuồng trại chăn nuôi đảm bảo vệ sinh môi trường là 43 hộ (đạt tỷ lệ 71,67%).</t>
  </si>
  <si>
    <t>Tổng số hộ: 72 hộ. Trong đó: Hộ gia đình và cơ sở sản xuất kinh doanh tuân thủ các quy định về đảm bảo an toàn thực phẩm 72 hộ (đạt tỷ lệ 100%).</t>
  </si>
  <si>
    <t>Tổng số km đường 0,9 km. Trong đó: Bê tông hóa 0,7 km (đạt tỷ lệ 77,8%)
(Đạt)</t>
  </si>
  <si>
    <t>Tổng số km đường 1,8 km. Trong đó: Sạch không lầy lội 1,8 km (đạt tỷ lệ 100%); Được cứng hóa 1,3 km (đạt tỷ lệ 72,2%)
(Đạt)</t>
  </si>
  <si>
    <t>Tổng số km đường 2,7 km. Trong đó: Đường trục thôn, xóm đảm bảo sáng - xanh - sạch - đẹp 1,9 km (đạt tỷ lệ 70,37%).
(Đạt)</t>
  </si>
  <si>
    <t>122/122 hộ dân, đạt 100%
(Đạt)</t>
  </si>
  <si>
    <t xml:space="preserve"> - Nhà văn hóa (bao gồm các loại hình hội trường, nhà rông, nhà dài, nhà sinh hoạt cộng đồng, đình làng được sử dụng làm nơi tổ chức sinh hoạt quầng chúng, các hoạt động VHTT phục vụ nhân dân)
- Đảm bảo các điều kiện: Nhà vh có diện tích đất quy hoạch từ 100m2 trở lên, quy mô xây dựng từ 50 chỗ ngồi trở lên. Khu thể thao từ 200m2 trở lên.
(Đạt)</t>
  </si>
  <si>
    <t>Thôn có hệ thống loa truyền thanh kết nối với Đài truyền thanh xã đang sử dụng tốt (hộ gia đình trong thôn nghe được loa truyền thanh của thôn đạt từ 80% trở lên)
(Đạt)</t>
  </si>
  <si>
    <t>Không
(Đạt)</t>
  </si>
  <si>
    <t>29,35 tr.đ/người/năm
(Chưa đạt)</t>
  </si>
  <si>
    <t>26/122 hộ chiếm tỷ lệ 21,31%
(Chưa đạt)</t>
  </si>
  <si>
    <t>100% trẻ 6 tuổi được vào lớp 1(6/6); 
tỷ lệ học đúng độ tuổi TH đạt từ 100%(6/6);
100% trẻ hoàn thành chương trình tiểu học và tiếp tục học lớp 6(17/17).
(Đạt)</t>
  </si>
  <si>
    <t>117/122 đạt tỷ lệ 95,90%
(Đạt)</t>
  </si>
  <si>
    <t>4,5/4,5 Km (100%)</t>
  </si>
  <si>
    <t>1,3/1,3 Km (100%)</t>
  </si>
  <si>
    <t>5,8/5,8 Km (100%)</t>
  </si>
  <si>
    <t>120/120 hộ (100%)</t>
  </si>
  <si>
    <t>110/120 hộ (91,6%)</t>
  </si>
  <si>
    <t>23,58 triệu/người/năm</t>
  </si>
  <si>
    <t xml:space="preserve">tỷ lệ nghèo đa chiều 22,50%. Trong đó: 25/120 hộ nghèo (20,83%); 2/120 hộ cận nghèo (1,67%) </t>
  </si>
  <si>
    <t>69/120 hộ (57,5%)</t>
  </si>
  <si>
    <t>372/372 người (100%)</t>
  </si>
  <si>
    <t>86/120 hộ (71,7%)</t>
  </si>
  <si>
    <t>2/2 hộ (100%)</t>
  </si>
  <si>
    <t>Tổng số km đường: 2,5 km trong đó:
 Đường sạch và không lầy lội vào mùa mưa: 2,5 km (Đạt 100%)</t>
  </si>
  <si>
    <t>- Tổng số hộ: 102 hộ
 - Số hộ sử dụng điện an toàn: 102/102 hộ ( tỷ lệ 100/100%) đạt yêu cầu</t>
  </si>
  <si>
    <t>Có nhà văn hoá và khu thể thao phục vụ cộng đồng đảm bảo các tiêu chuẩn Bộ tiêu chí.</t>
  </si>
  <si>
    <t>Thôn có 1 nhà rông văn hóa, 1 sân bóng chuyền đảm bảo phục vụ nhu cầu sinh hoạt của nhân dân trong thôn</t>
  </si>
  <si>
    <t>Tổng số hộ: 102 hộ. Trong đó: Hộ có nhà tạm 00 hộ (Chiếm tỷ lệ 0%).</t>
  </si>
  <si>
    <t>Tổng số hộ có nhà ở kiên cố hoặc bán kiên cố: 102/102 hộ (chiếm tỷ lệ 100%).</t>
  </si>
  <si>
    <t>Tổng số hộ: 102 hộ. Trong đó vườn nhà được chỉnh trang, không còn các loại cây dại, cây tạp; bố trí và trồng các loại cây trồng phù hợp, hiệu quả, có thu nhập 85 hộ (đạt tỷ lệ 83,3%).</t>
  </si>
  <si>
    <t>Tổng số hộ: 102 hộ. Trong đó có hộ gia đình có hàng rào xung quang nhà, có cổng được xây dựng hài hòa, phù hợp với phong cảnh làng quê  96 hộ (đạt tỷ lệ 94,1%).</t>
  </si>
  <si>
    <t>26,1 triệu</t>
  </si>
  <si>
    <t>Tổng số hộ nghèo đã trừ số hộ nghèo không có khả năng lao động  6/102 hộ chiếm 5,88%</t>
  </si>
  <si>
    <t>Tổng số trẻ e 6 tuổi được vào lớp 1 là 5/5 cháu đạt tỷ lệ 100%/90%  đạt yêu cầu ; 9/9 cháu hoàn thành chương trình TH và tiếp tục học lên THCS là 9/9 cháu đạt 100%</t>
  </si>
  <si>
    <t xml:space="preserve"> Tổng số hộ:  102 hộ. Trong đó: Số hộ đạt chuẩn gia đình văn hoá 92 hộ (đạt tỷ lệ 90,1%).</t>
  </si>
  <si>
    <t>Tổng dân số: 412 người. Trong đó: Số người có thẻ BHYT 412 người (đạt tỷ lệ 100%).</t>
  </si>
  <si>
    <t>102/102 hộ được sử dụng nước HVS đạt tỷ lệ 100%</t>
  </si>
  <si>
    <t xml:space="preserve"> Tổng số hộ:  102 hộ. Trong đó: Số hộ thu gom, xử lý theo quy định 102hộ (đạt tỷ lệ 100%).</t>
  </si>
  <si>
    <t>Tổng số hộ: 102hộ. Trong đó: Hộ gia đình trên địa bàn thôn ký cam kết không gây ô nhiễm môi trường 102 hộ (đạt tỷ lệ 100%).</t>
  </si>
  <si>
    <t>Tổng số hộ: 102 hộ. Trong đó: Số hộ có nhà tiêu, nhà tắm, bể chứa nước sinh hoạt hợp vệ sinh và đảm bảo 3 sạch 102 hộ (đạt tỷ lệ 100%).</t>
  </si>
  <si>
    <t>Tổng số hộ: 50hộ. Trong đó: Số hộ chăn nuôi có chuồng trại chăn nuôi đảm bảo vệ sinh môi trường là 36 hộ (đạt tỷ lệ 72%).</t>
  </si>
  <si>
    <t>Tổng số hộ: 102 hộ. Trong đó: Hộ gia đình và cơ sở sản xuất kinh doanh tuân thủ các quy định về đảm bảo an toàn thực phẩm 102 hộ (đạt tỷ lệ 100%).</t>
  </si>
  <si>
    <t>- Tổng số km đường: 0,5km, trong đó:
+ Đã bê tông hóa: 1 km (Đường liên thôn K ô Xia - Lộc Bông đạt tỷ lệ 100%/100%
+ Đướng cấp phối:0 km (tên  các tuyến cụ thể)
+ Đường nền đất cứng chắc:0 km (tên  các tuyến cụ thể)</t>
  </si>
  <si>
    <t>- Tổng số km đường:0,25trong đó:
+ Đã bê tông hóa: 0,25km (Đường trục chính nội thôn Kô Xia II ) đạt tỷ lệ 100%/70%
+ Đướng cấp phối:0 km (tên  các tuyến cụ thể)
+ Đường nền đất cứng chắc:1 km (tên  các tuyến cụ thể)</t>
  </si>
  <si>
    <t>- Tổng số km đường: 0,9 km, trong đó:
+ Đã bê tông hóa: 0,7 km (Đường trục chính nội đồng thôn Kô Xia II), tỷ lệ 88,8/50% ,đạt yêu cầu
+ Đướng cấp phối:…..km (tên  các tuyến cụ thể)
+ Đường nền đất cứng chắc: 0 km (tên  các tuyến cụ thể)</t>
  </si>
  <si>
    <t>80/80 hộ (tỷ lệ 100%)</t>
  </si>
  <si>
    <t>Chưa có loa truyền thanh</t>
  </si>
  <si>
    <t>- Tổng số hộ: 80 hộ ( Số nhà hiện có 74 nhà)
+ Hộ có nhà tạm:0hộ,  nhà tam 0/80 tỷ lệ 0%/0% (chưa đạt)</t>
  </si>
  <si>
    <t>- Tổng số hộ:80 hộ ( tổng số nhà hiện có 74 nhà)
+ Hộ có nhà chưa đạt chuẩn: 5 hộ; nhà đạt chuẩn 69/74 nhà ( Tỷ lệ 93,2/70% đạt yêu cầu)</t>
  </si>
  <si>
    <t>27,5 triệu</t>
  </si>
  <si>
    <t>Tổng số hộ: 80
+ Số hộ nghèo:23/80 hộ, tỷ lệ 28,75%</t>
  </si>
  <si>
    <t>Tổng số trẻ e 6 tuổi được vào lớp 1 là 7/7cháu đạt tỷ lệ 100%/90%  đạt yêu cầu ; 6/6 chấu hoàn thành chương trình TH và tiếp tục học lên THCS là 6/6 cháu</t>
  </si>
  <si>
    <t xml:space="preserve">259/259 người (tỷ lệ 100%) </t>
  </si>
  <si>
    <t>- Tổng số hộ: 82 hộ
+ Số hộ được sử dụng nước HVS: 62 hộ, tỷ lệ 75,6%</t>
  </si>
  <si>
    <t>Hiện tại trên địa bàn thôn có 50 hố rác do người dân tự đào để thu gom rác</t>
  </si>
  <si>
    <t>-Tổng số hộ: 80 hộ.
+ Số hộ ký cam kết: 80/80 hộ,tỷ lệ 100</t>
  </si>
  <si>
    <t>Thôn làng đã xây dựng kế hoạch dọn về sinh thôn theo tháng (1lần/1 tháng</t>
  </si>
  <si>
    <t>- Tổng số hộ: 82 hộ
+ Số hộ có nhà tắm, nhà tiêu, bể chưa nước HVS: 60/82 hộ, tỷ lệ 73,2% đạt yêu cầu</t>
  </si>
  <si>
    <t xml:space="preserve">- Tổng số hộ tham gia hoạt động chăn nuôi:54 hộ
+ Số hộ có chuồng trại đảm bảo: 27/54, tỷ lê 50% /50%, đạt yêu cầu </t>
  </si>
  <si>
    <t>- Tổng số hộ tham gia SXKD: 2 hộ.
- Số hộ tuân thủ các quy định về ATTP: 2 hộ2 hộ đạt tỷ lệ 100%</t>
  </si>
  <si>
    <t>52/52 hộ đạt 100%</t>
  </si>
  <si>
    <t>48/52 đạt 92%</t>
  </si>
  <si>
    <t>1 2triệu</t>
  </si>
  <si>
    <t>HN  9/51đạt 17,6%            CN    5/53 đạt 9,4%          Tổng 27%</t>
  </si>
  <si>
    <t>37/46 đạt 80,4%</t>
  </si>
  <si>
    <t>198/198 đạt 100%</t>
  </si>
  <si>
    <t>39/47 đạt 82,9%</t>
  </si>
  <si>
    <t>38/51 đạt 74,5%</t>
  </si>
  <si>
    <t>38/38 đạt 100%</t>
  </si>
  <si>
    <t>2/2 đạt 100%</t>
  </si>
  <si>
    <t>0,810/0.810 đạt 100%</t>
  </si>
  <si>
    <t>62/62hộ đạt 100%</t>
  </si>
  <si>
    <t>57/62 đạt 92%</t>
  </si>
  <si>
    <t>17,2 triệu</t>
  </si>
  <si>
    <t xml:space="preserve"> HN 8/61 đạt 13,11%            CN 4/613đạt 6,3%          Tổng 19,41%</t>
  </si>
  <si>
    <t>49/57 đạt 85,9%</t>
  </si>
  <si>
    <t>210/210 đạt 100%</t>
  </si>
  <si>
    <t>48/60 đạt 80%</t>
  </si>
  <si>
    <t>46/61 đạt 75,4%</t>
  </si>
  <si>
    <t>36/36 đạt 100%</t>
  </si>
  <si>
    <t>3/3 đạt 100%</t>
  </si>
  <si>
    <t>4,592/4,592 km (tỷ lệ 100%).</t>
  </si>
  <si>
    <t>0,2/0,2 km đã bê tông hóa (tỷ lệ 100%)</t>
  </si>
  <si>
    <t>1/1 km đã bê tông hóa (tỷ lệ 100%)</t>
  </si>
  <si>
    <t>0,7/0,9 km bê tông hóa; 0,2/0,9 km cứng hóa</t>
  </si>
  <si>
    <t>X</t>
  </si>
  <si>
    <t/>
  </si>
  <si>
    <t>BIỂU 01: TỔNG HỢP TIÊU CHÍ XÃ NÔNG THÔN MỚI THÁNG 3 NĂM 2025</t>
  </si>
  <si>
    <t>BIỂU 01a: BIỂU CHI TIẾT BỘ TIÊU CHÍ XÃ NÔNG THÔN MỚI THÁNG 3 NĂM 2025</t>
  </si>
  <si>
    <t>BIỂU 02: TỔNG HỢP TIÊU CHÍ THÔN ĐIỂM THÔN NÔNG THÔN MỚI THÁNG 3 NĂM 2025</t>
  </si>
  <si>
    <t>BIỂU 02a: BIỂU CHI TIẾT BỘ TIÊU CHÍ THÔN NÔNG THÔN MỚI ĐỐI VỚI CÁC THÔN ĐIỂM THÁNG 3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</si>
</sst>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00_);_(* \(#,##0.00\);_(* &quot;-&quot;??_);_(@_)"/>
    <numFmt numFmtId="165" formatCode="_(* #.##0.00_);_(* \(#.##0.00\);_(* &quot;-&quot;??_);_(@_)"/>
    <numFmt numFmtId="166" formatCode="0.0%"/>
  </numFmts>
  <fonts count="41" x14ac:knownFonts="1">
    <font>
      <sz val="11"/>
      <color theme="1"/>
      <name val="Calibri"/>
      <family val="2"/>
      <scheme val="minor"/>
    </font>
    <font>
      <sz val="11"/>
      <color theme="1"/>
      <name val="Times New Roman"/>
      <family val="1"/>
    </font>
    <font>
      <b/>
      <sz val="11"/>
      <color theme="1"/>
      <name val="Times New Roman"/>
      <family val="1"/>
    </font>
    <font>
      <sz val="11"/>
      <color theme="1"/>
      <name val="Calibri"/>
      <family val="2"/>
      <scheme val="minor"/>
    </font>
    <font>
      <sz val="11"/>
      <color theme="0"/>
      <name val="Calibri"/>
      <family val="2"/>
      <scheme val="minor"/>
    </font>
    <font>
      <sz val="9"/>
      <color indexed="81"/>
      <name val="Tahoma"/>
      <family val="2"/>
    </font>
    <font>
      <b/>
      <sz val="9"/>
      <color indexed="81"/>
      <name val="Tahoma"/>
      <family val="2"/>
    </font>
    <font>
      <b/>
      <sz val="14"/>
      <color theme="1"/>
      <name val="Times New Roman"/>
      <family val="1"/>
    </font>
    <font>
      <b/>
      <sz val="10"/>
      <color theme="1"/>
      <name val="Times New Roman"/>
      <family val="1"/>
    </font>
    <font>
      <sz val="9"/>
      <color theme="1"/>
      <name val="Times New Roman"/>
      <family val="1"/>
    </font>
    <font>
      <sz val="10"/>
      <name val="Arial"/>
      <family val="2"/>
    </font>
    <font>
      <sz val="12"/>
      <name val="Times New Roman"/>
      <family val="1"/>
    </font>
    <font>
      <sz val="12"/>
      <name val="Arial Narrow"/>
      <family val="2"/>
    </font>
    <font>
      <sz val="13"/>
      <name val="Times New Roman"/>
      <family val="1"/>
    </font>
    <font>
      <sz val="10"/>
      <color theme="1"/>
      <name val="Times New Roman"/>
      <family val="2"/>
    </font>
    <font>
      <sz val="14"/>
      <name val="Times New Roman"/>
      <family val="1"/>
    </font>
    <font>
      <sz val="10"/>
      <name val="Times New Roman"/>
      <family val="1"/>
    </font>
    <font>
      <sz val="11"/>
      <color indexed="8"/>
      <name val="Calibri"/>
      <family val="2"/>
    </font>
    <font>
      <sz val="12"/>
      <name val=".VnTime"/>
      <family val="2"/>
    </font>
    <font>
      <sz val="11"/>
      <color indexed="8"/>
      <name val="Times New Roman"/>
      <family val="2"/>
    </font>
    <font>
      <sz val="10"/>
      <color theme="1"/>
      <name val="Times New Roman"/>
      <family val="1"/>
    </font>
    <font>
      <sz val="9"/>
      <color rgb="FF000000"/>
      <name val="Times New Roman"/>
      <family val="1"/>
    </font>
    <font>
      <sz val="8"/>
      <name val="Times New Roman"/>
      <family val="1"/>
    </font>
    <font>
      <sz val="8"/>
      <color theme="1"/>
      <name val="Times New Roman"/>
      <family val="1"/>
    </font>
    <font>
      <b/>
      <sz val="9"/>
      <color theme="1"/>
      <name val="Times New Roman"/>
      <family val="1"/>
    </font>
    <font>
      <b/>
      <sz val="13"/>
      <color theme="1"/>
      <name val="Times New Roman"/>
      <family val="1"/>
    </font>
    <font>
      <i/>
      <sz val="14"/>
      <color theme="1"/>
      <name val="Times New Roman"/>
      <family val="1"/>
    </font>
    <font>
      <b/>
      <sz val="12"/>
      <name val="Times New Roman"/>
      <family val="1"/>
    </font>
    <font>
      <sz val="12"/>
      <name val="Times New Roman"/>
      <family val="1"/>
      <charset val="163"/>
    </font>
    <font>
      <sz val="11"/>
      <name val="Times New Roman"/>
      <family val="1"/>
      <charset val="163"/>
    </font>
    <font>
      <sz val="12"/>
      <color indexed="8"/>
      <name val="Times New Roman"/>
      <family val="1"/>
      <charset val="163"/>
    </font>
    <font>
      <b/>
      <sz val="11"/>
      <name val="Times New Roman"/>
      <family val="1"/>
    </font>
    <font>
      <sz val="11"/>
      <name val="Times New Roman"/>
      <family val="1"/>
    </font>
    <font>
      <i/>
      <sz val="8"/>
      <name val="Times New Roman"/>
      <family val="1"/>
    </font>
    <font>
      <sz val="9"/>
      <name val="Times New Roman"/>
      <family val="1"/>
    </font>
    <font>
      <sz val="10"/>
      <color indexed="8"/>
      <name val="Times New Roman"/>
      <family val="1"/>
    </font>
    <font>
      <b/>
      <sz val="9"/>
      <name val="Times New Roman"/>
      <family val="1"/>
    </font>
    <font>
      <sz val="8"/>
      <color rgb="FFFF0000"/>
      <name val="Times New Roman"/>
      <family val="1"/>
    </font>
    <font>
      <sz val="11"/>
      <color rgb="FF0070C0"/>
      <name val="Times New Roman"/>
      <family val="1"/>
    </font>
    <font>
      <sz val="11"/>
      <color rgb="FF0070C0"/>
      <name val="Calibri"/>
      <family val="2"/>
      <scheme val="minor"/>
    </font>
    <font>
      <sz val="12"/>
      <color theme="1"/>
      <name val="Times New Roman"/>
      <family val="1"/>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40">
    <xf numFmtId="0" fontId="0" fillId="0" borderId="0"/>
    <xf numFmtId="9" fontId="3" fillId="0" borderId="0" applyFont="0" applyFill="0" applyBorder="0" applyAlignment="0" applyProtection="0"/>
    <xf numFmtId="0" fontId="10" fillId="0" borderId="0"/>
    <xf numFmtId="0" fontId="10" fillId="0" borderId="0"/>
    <xf numFmtId="0" fontId="12" fillId="0" borderId="0"/>
    <xf numFmtId="0" fontId="10" fillId="0" borderId="0"/>
    <xf numFmtId="0" fontId="13" fillId="0" borderId="0"/>
    <xf numFmtId="164" fontId="10" fillId="0" borderId="0" applyFont="0" applyFill="0" applyBorder="0" applyAlignment="0" applyProtection="0"/>
    <xf numFmtId="0" fontId="14" fillId="0" borderId="0"/>
    <xf numFmtId="0" fontId="10" fillId="0" borderId="0"/>
    <xf numFmtId="164" fontId="10" fillId="0" borderId="0" applyFont="0" applyFill="0" applyBorder="0" applyAlignment="0" applyProtection="0"/>
    <xf numFmtId="164" fontId="10" fillId="0" borderId="0" applyFont="0" applyFill="0" applyBorder="0" applyAlignment="0" applyProtection="0"/>
    <xf numFmtId="0" fontId="10" fillId="0" borderId="0"/>
    <xf numFmtId="0" fontId="10" fillId="0" borderId="0"/>
    <xf numFmtId="0" fontId="11" fillId="0" borderId="0"/>
    <xf numFmtId="0" fontId="15" fillId="0" borderId="0"/>
    <xf numFmtId="0" fontId="17" fillId="0" borderId="0"/>
    <xf numFmtId="0" fontId="17" fillId="0" borderId="0" applyFont="0" applyFill="0" applyBorder="0" applyAlignment="0" applyProtection="0"/>
    <xf numFmtId="43" fontId="18" fillId="0" borderId="0" applyFont="0" applyFill="0" applyBorder="0" applyAlignment="0" applyProtection="0"/>
    <xf numFmtId="0" fontId="18" fillId="0" borderId="0" applyFont="0" applyFill="0" applyBorder="0" applyAlignment="0" applyProtection="0"/>
    <xf numFmtId="41" fontId="17" fillId="0" borderId="0" applyFont="0" applyFill="0" applyBorder="0" applyAlignment="0" applyProtection="0"/>
    <xf numFmtId="164" fontId="17" fillId="0" borderId="0" applyFont="0" applyFill="0" applyBorder="0" applyAlignment="0" applyProtection="0"/>
    <xf numFmtId="164" fontId="18" fillId="0" borderId="0" applyFont="0" applyFill="0" applyBorder="0" applyAlignment="0" applyProtection="0"/>
    <xf numFmtId="164" fontId="19" fillId="0" borderId="0" applyFont="0" applyFill="0" applyBorder="0" applyAlignment="0" applyProtection="0"/>
    <xf numFmtId="0" fontId="17" fillId="0" borderId="0"/>
    <xf numFmtId="0" fontId="18" fillId="0" borderId="0"/>
    <xf numFmtId="0" fontId="18" fillId="0" borderId="0"/>
    <xf numFmtId="0" fontId="10" fillId="0" borderId="0"/>
    <xf numFmtId="0" fontId="3" fillId="0" borderId="0"/>
    <xf numFmtId="0" fontId="17" fillId="0" borderId="0"/>
    <xf numFmtId="0" fontId="17" fillId="0" borderId="0"/>
    <xf numFmtId="0" fontId="17" fillId="0" borderId="0"/>
    <xf numFmtId="0" fontId="3" fillId="0" borderId="0"/>
    <xf numFmtId="0" fontId="17" fillId="0" borderId="0"/>
    <xf numFmtId="0" fontId="17" fillId="0" borderId="0"/>
    <xf numFmtId="0" fontId="3" fillId="0" borderId="0"/>
    <xf numFmtId="165" fontId="17" fillId="0" borderId="0" applyFont="0" applyFill="0" applyBorder="0" applyAlignment="0" applyProtection="0"/>
    <xf numFmtId="0" fontId="10" fillId="0" borderId="0"/>
    <xf numFmtId="0" fontId="10" fillId="0" borderId="0"/>
    <xf numFmtId="0" fontId="17" fillId="0" borderId="0"/>
  </cellStyleXfs>
  <cellXfs count="129">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2" fillId="0" borderId="0" xfId="0" applyFont="1" applyAlignment="1">
      <alignment vertical="center"/>
    </xf>
    <xf numFmtId="9" fontId="1" fillId="0" borderId="1" xfId="0" applyNumberFormat="1" applyFont="1" applyBorder="1" applyAlignment="1">
      <alignment horizontal="center" vertical="center"/>
    </xf>
    <xf numFmtId="0" fontId="2" fillId="2" borderId="1" xfId="0" applyFont="1" applyFill="1" applyBorder="1" applyAlignment="1">
      <alignment horizontal="left" vertical="center" wrapText="1"/>
    </xf>
    <xf numFmtId="0" fontId="1" fillId="0" borderId="1" xfId="0" quotePrefix="1" applyFont="1" applyBorder="1" applyAlignment="1">
      <alignment horizontal="left" vertical="center" wrapText="1"/>
    </xf>
    <xf numFmtId="0" fontId="1" fillId="0" borderId="0" xfId="0" applyFont="1" applyAlignment="1">
      <alignment horizontal="center" vertical="center"/>
    </xf>
    <xf numFmtId="0" fontId="2" fillId="0" borderId="1" xfId="0" applyFont="1" applyBorder="1" applyAlignment="1">
      <alignment horizontal="centerContinuous"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8" fillId="0" borderId="1" xfId="0" applyFont="1" applyBorder="1" applyAlignment="1">
      <alignment vertical="center"/>
    </xf>
    <xf numFmtId="0" fontId="1" fillId="0" borderId="1" xfId="0" applyFont="1" applyBorder="1" applyAlignment="1">
      <alignment vertical="center"/>
    </xf>
    <xf numFmtId="0" fontId="0" fillId="0" borderId="0" xfId="0" applyAlignment="1">
      <alignment vertical="center"/>
    </xf>
    <xf numFmtId="0" fontId="9" fillId="0" borderId="1" xfId="0" quotePrefix="1" applyFont="1" applyBorder="1" applyAlignment="1">
      <alignment horizontal="center" vertical="center" wrapText="1"/>
    </xf>
    <xf numFmtId="0" fontId="16" fillId="0" borderId="1" xfId="0" applyFont="1" applyBorder="1" applyAlignment="1">
      <alignment horizontal="center" vertical="center" wrapText="1"/>
    </xf>
    <xf numFmtId="0" fontId="22" fillId="0" borderId="1" xfId="0" quotePrefix="1" applyFont="1" applyBorder="1" applyAlignment="1">
      <alignment horizontal="center" vertical="center" wrapText="1"/>
    </xf>
    <xf numFmtId="0" fontId="9" fillId="0" borderId="1" xfId="0" applyFont="1" applyBorder="1" applyAlignment="1">
      <alignment horizontal="center" vertical="center" wrapText="1"/>
    </xf>
    <xf numFmtId="4" fontId="23" fillId="0" borderId="1" xfId="0" applyNumberFormat="1" applyFont="1" applyBorder="1" applyAlignment="1">
      <alignment horizontal="center" vertical="center" wrapText="1"/>
    </xf>
    <xf numFmtId="9" fontId="22" fillId="0" borderId="1" xfId="0" quotePrefix="1" applyNumberFormat="1" applyFont="1" applyBorder="1" applyAlignment="1">
      <alignment horizontal="center" vertical="center" wrapText="1"/>
    </xf>
    <xf numFmtId="9" fontId="22" fillId="0" borderId="1" xfId="0" applyNumberFormat="1" applyFont="1" applyBorder="1" applyAlignment="1">
      <alignment horizontal="center" vertical="center" wrapText="1"/>
    </xf>
    <xf numFmtId="4" fontId="22"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horizontal="center" vertical="center" wrapText="1"/>
    </xf>
    <xf numFmtId="9" fontId="23" fillId="0" borderId="1" xfId="0" applyNumberFormat="1" applyFont="1" applyBorder="1" applyAlignment="1">
      <alignment horizontal="center" vertical="center" wrapText="1"/>
    </xf>
    <xf numFmtId="166" fontId="22" fillId="0" borderId="1" xfId="0" applyNumberFormat="1" applyFont="1" applyBorder="1" applyAlignment="1">
      <alignment horizontal="center" vertical="center" wrapText="1"/>
    </xf>
    <xf numFmtId="10" fontId="22" fillId="0" borderId="1" xfId="0" applyNumberFormat="1" applyFont="1" applyBorder="1" applyAlignment="1">
      <alignment horizontal="center" vertical="center" wrapText="1"/>
    </xf>
    <xf numFmtId="0" fontId="9" fillId="0" borderId="1" xfId="0" applyFont="1" applyBorder="1" applyAlignment="1">
      <alignment vertical="center"/>
    </xf>
    <xf numFmtId="0" fontId="7" fillId="0" borderId="0" xfId="0" applyFont="1" applyAlignment="1">
      <alignment horizontal="centerContinuous" vertical="center"/>
    </xf>
    <xf numFmtId="0" fontId="4" fillId="0" borderId="0" xfId="0" applyFont="1" applyAlignment="1">
      <alignment vertical="center"/>
    </xf>
    <xf numFmtId="0" fontId="1" fillId="0" borderId="0" xfId="0" applyFont="1" applyAlignment="1">
      <alignment horizontal="centerContinuous" vertical="center"/>
    </xf>
    <xf numFmtId="0" fontId="25" fillId="0" borderId="0" xfId="0" applyFont="1" applyAlignment="1">
      <alignment horizontal="centerContinuous" vertical="center"/>
    </xf>
    <xf numFmtId="0" fontId="25" fillId="0" borderId="0" xfId="0" applyFont="1" applyAlignment="1">
      <alignment horizontal="center" vertical="center"/>
    </xf>
    <xf numFmtId="0" fontId="0" fillId="0" borderId="0" xfId="0" applyAlignment="1">
      <alignment horizontal="centerContinuous" vertical="center"/>
    </xf>
    <xf numFmtId="0" fontId="26" fillId="0" borderId="0" xfId="0" applyFont="1" applyAlignment="1">
      <alignment horizontal="centerContinuous" vertical="center"/>
    </xf>
    <xf numFmtId="0" fontId="1" fillId="4" borderId="1" xfId="0" applyFont="1" applyFill="1" applyBorder="1" applyAlignment="1">
      <alignment horizontal="center" vertical="center"/>
    </xf>
    <xf numFmtId="0" fontId="8" fillId="0" borderId="1" xfId="0" applyFont="1" applyBorder="1" applyAlignment="1">
      <alignment horizontal="center" vertical="center"/>
    </xf>
    <xf numFmtId="0" fontId="2" fillId="0" borderId="1" xfId="0" applyFont="1" applyBorder="1" applyAlignment="1">
      <alignment vertical="center"/>
    </xf>
    <xf numFmtId="0" fontId="2" fillId="4" borderId="1" xfId="0" applyFont="1" applyFill="1" applyBorder="1" applyAlignment="1">
      <alignment horizontal="center" vertical="center"/>
    </xf>
    <xf numFmtId="0" fontId="27" fillId="0" borderId="0" xfId="0" applyFont="1" applyAlignment="1">
      <alignment vertical="center"/>
    </xf>
    <xf numFmtId="0" fontId="28" fillId="0" borderId="0" xfId="0" applyFont="1" applyAlignment="1">
      <alignment vertical="center"/>
    </xf>
    <xf numFmtId="0" fontId="28" fillId="0" borderId="0" xfId="39" applyFont="1" applyAlignment="1">
      <alignment vertical="center"/>
    </xf>
    <xf numFmtId="0" fontId="29" fillId="0" borderId="0" xfId="0" applyFont="1" applyAlignment="1">
      <alignment vertical="center"/>
    </xf>
    <xf numFmtId="0" fontId="28" fillId="0" borderId="0" xfId="39" applyFont="1" applyAlignment="1">
      <alignment horizontal="center" vertical="center"/>
    </xf>
    <xf numFmtId="0" fontId="11" fillId="0" borderId="0" xfId="39" applyFont="1" applyAlignment="1">
      <alignment vertical="center"/>
    </xf>
    <xf numFmtId="0" fontId="30" fillId="0" borderId="0" xfId="39" applyFont="1" applyAlignment="1">
      <alignment horizontal="center" vertical="center"/>
    </xf>
    <xf numFmtId="0" fontId="9" fillId="0" borderId="1" xfId="0" applyFont="1" applyBorder="1" applyAlignment="1">
      <alignment horizontal="center" vertical="center"/>
    </xf>
    <xf numFmtId="0" fontId="24" fillId="2" borderId="1"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24" fillId="0" borderId="2" xfId="0" applyFont="1" applyBorder="1" applyAlignment="1">
      <alignment horizontal="centerContinuous" vertical="center"/>
    </xf>
    <xf numFmtId="0" fontId="24" fillId="2" borderId="1" xfId="0" applyFont="1" applyFill="1" applyBorder="1" applyAlignment="1">
      <alignment horizontal="left" vertical="center"/>
    </xf>
    <xf numFmtId="0" fontId="21" fillId="0" borderId="1" xfId="0" applyFont="1" applyBorder="1" applyAlignment="1">
      <alignment horizontal="justify" vertical="center" wrapText="1"/>
    </xf>
    <xf numFmtId="9" fontId="21"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9" fillId="0" borderId="1" xfId="0" applyFont="1" applyBorder="1" applyAlignment="1">
      <alignment vertical="center" wrapText="1"/>
    </xf>
    <xf numFmtId="0" fontId="21" fillId="0" borderId="1" xfId="0" applyFont="1" applyBorder="1" applyAlignment="1">
      <alignment horizontal="center" vertical="center"/>
    </xf>
    <xf numFmtId="0" fontId="24" fillId="2" borderId="1" xfId="0" applyFont="1" applyFill="1" applyBorder="1" applyAlignment="1">
      <alignment horizontal="left" vertical="center" wrapText="1"/>
    </xf>
    <xf numFmtId="0" fontId="22" fillId="4" borderId="1" xfId="0" quotePrefix="1" applyFont="1" applyFill="1" applyBorder="1" applyAlignment="1">
      <alignment horizontal="center" vertical="center" wrapText="1"/>
    </xf>
    <xf numFmtId="0" fontId="24" fillId="2" borderId="3"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1" xfId="0" applyFont="1" applyFill="1" applyBorder="1" applyAlignment="1">
      <alignment horizontal="center" vertical="center"/>
    </xf>
    <xf numFmtId="0" fontId="32" fillId="0" borderId="1" xfId="0" applyFont="1" applyBorder="1" applyAlignment="1">
      <alignment horizontal="center" vertical="center" wrapText="1"/>
    </xf>
    <xf numFmtId="9" fontId="22" fillId="0" borderId="1" xfId="15" applyNumberFormat="1" applyFont="1" applyBorder="1" applyAlignment="1">
      <alignment horizontal="center" vertical="center" wrapText="1"/>
    </xf>
    <xf numFmtId="0" fontId="22" fillId="0" borderId="1" xfId="15" applyFont="1" applyBorder="1" applyAlignment="1">
      <alignment horizontal="center" vertical="center" wrapText="1"/>
    </xf>
    <xf numFmtId="9" fontId="33" fillId="0" borderId="1" xfId="0" applyNumberFormat="1" applyFont="1" applyBorder="1" applyAlignment="1">
      <alignment horizontal="center" vertical="center" wrapText="1"/>
    </xf>
    <xf numFmtId="0" fontId="32" fillId="0" borderId="1" xfId="0" applyFont="1" applyBorder="1" applyAlignment="1">
      <alignment horizontal="center" vertical="center"/>
    </xf>
    <xf numFmtId="0" fontId="32" fillId="3" borderId="1" xfId="0" applyFont="1" applyFill="1" applyBorder="1" applyAlignment="1">
      <alignment horizontal="center" vertical="center"/>
    </xf>
    <xf numFmtId="0" fontId="32" fillId="4" borderId="1" xfId="0" applyFont="1" applyFill="1" applyBorder="1" applyAlignment="1">
      <alignment horizontal="center" vertical="center"/>
    </xf>
    <xf numFmtId="10" fontId="34" fillId="0" borderId="1" xfId="1" applyNumberFormat="1" applyFont="1" applyBorder="1" applyAlignment="1">
      <alignment vertical="center"/>
    </xf>
    <xf numFmtId="0" fontId="35" fillId="0" borderId="1" xfId="15" applyFont="1" applyBorder="1" applyAlignment="1">
      <alignment horizontal="center" vertical="center" wrapText="1"/>
    </xf>
    <xf numFmtId="0" fontId="32" fillId="0" borderId="0" xfId="0" applyFont="1" applyAlignment="1">
      <alignment horizontal="center" vertical="center" wrapText="1"/>
    </xf>
    <xf numFmtId="0" fontId="32" fillId="0" borderId="1" xfId="0" quotePrefix="1" applyFont="1" applyBorder="1" applyAlignment="1">
      <alignment horizontal="center" vertical="center" wrapText="1"/>
    </xf>
    <xf numFmtId="9" fontId="32" fillId="0" borderId="1" xfId="0" applyNumberFormat="1" applyFont="1" applyBorder="1" applyAlignment="1">
      <alignment horizontal="center" vertical="center" wrapText="1"/>
    </xf>
    <xf numFmtId="0" fontId="32" fillId="0" borderId="1" xfId="15" applyFont="1" applyBorder="1" applyAlignment="1">
      <alignment horizontal="center" vertical="center" wrapText="1"/>
    </xf>
    <xf numFmtId="0" fontId="9" fillId="0" borderId="5" xfId="0" applyFont="1" applyBorder="1" applyAlignment="1">
      <alignment horizontal="center" vertical="center" wrapText="1"/>
    </xf>
    <xf numFmtId="3" fontId="16" fillId="0" borderId="1" xfId="21" quotePrefix="1" applyNumberFormat="1" applyFont="1" applyFill="1" applyBorder="1" applyAlignment="1">
      <alignment horizontal="center" vertical="center" wrapText="1"/>
    </xf>
    <xf numFmtId="4" fontId="34" fillId="0" borderId="1" xfId="0" applyNumberFormat="1" applyFont="1" applyBorder="1" applyAlignment="1">
      <alignment horizontal="center" vertical="center" wrapText="1"/>
    </xf>
    <xf numFmtId="0" fontId="34" fillId="0" borderId="1" xfId="0" applyFont="1" applyBorder="1" applyAlignment="1">
      <alignment horizontal="center" vertical="center" wrapText="1"/>
    </xf>
    <xf numFmtId="0" fontId="34" fillId="0" borderId="1" xfId="0" quotePrefix="1" applyFont="1" applyBorder="1" applyAlignment="1">
      <alignment horizontal="center" vertical="center" wrapText="1"/>
    </xf>
    <xf numFmtId="3" fontId="34" fillId="0" borderId="1" xfId="21" quotePrefix="1" applyNumberFormat="1" applyFont="1" applyFill="1" applyBorder="1" applyAlignment="1">
      <alignment horizontal="center" vertical="center" wrapText="1"/>
    </xf>
    <xf numFmtId="4" fontId="34" fillId="0" borderId="1" xfId="21" applyNumberFormat="1" applyFont="1" applyFill="1" applyBorder="1" applyAlignment="1">
      <alignment horizontal="center" vertical="center" wrapText="1"/>
    </xf>
    <xf numFmtId="4" fontId="22" fillId="4" borderId="1" xfId="0" applyNumberFormat="1" applyFont="1" applyFill="1" applyBorder="1" applyAlignment="1">
      <alignment horizontal="center" vertical="center" wrapText="1"/>
    </xf>
    <xf numFmtId="0" fontId="22" fillId="4" borderId="1" xfId="0" applyFont="1" applyFill="1" applyBorder="1" applyAlignment="1">
      <alignment horizontal="center" vertical="center" wrapText="1"/>
    </xf>
    <xf numFmtId="3" fontId="22" fillId="4" borderId="1" xfId="21" quotePrefix="1" applyNumberFormat="1" applyFont="1" applyFill="1" applyBorder="1" applyAlignment="1">
      <alignment horizontal="center" vertical="center" wrapText="1"/>
    </xf>
    <xf numFmtId="4" fontId="22" fillId="4" borderId="1" xfId="21" applyNumberFormat="1" applyFont="1" applyFill="1" applyBorder="1" applyAlignment="1">
      <alignment horizontal="center" vertical="center" wrapText="1"/>
    </xf>
    <xf numFmtId="0" fontId="36" fillId="2" borderId="1" xfId="0" applyFont="1" applyFill="1" applyBorder="1" applyAlignment="1">
      <alignment horizontal="center" vertical="center"/>
    </xf>
    <xf numFmtId="10" fontId="34" fillId="0" borderId="1" xfId="1" applyNumberFormat="1" applyFont="1" applyFill="1" applyBorder="1" applyAlignment="1">
      <alignment horizontal="center" vertical="center" wrapText="1"/>
    </xf>
    <xf numFmtId="0" fontId="34" fillId="0" borderId="1" xfId="0" applyFont="1" applyBorder="1" applyAlignment="1">
      <alignment horizontal="center" vertical="center"/>
    </xf>
    <xf numFmtId="0" fontId="22" fillId="0" borderId="1" xfId="0" applyFont="1" applyBorder="1" applyAlignment="1">
      <alignment horizontal="justify" vertical="center" wrapText="1"/>
    </xf>
    <xf numFmtId="3" fontId="22" fillId="0" borderId="1" xfId="21" quotePrefix="1" applyNumberFormat="1" applyFont="1" applyBorder="1" applyAlignment="1">
      <alignment horizontal="center" vertical="center" wrapText="1"/>
    </xf>
    <xf numFmtId="4" fontId="22" fillId="0" borderId="1" xfId="21" applyNumberFormat="1" applyFont="1" applyBorder="1" applyAlignment="1">
      <alignment horizontal="center" vertical="center" wrapText="1"/>
    </xf>
    <xf numFmtId="0" fontId="36" fillId="2" borderId="3" xfId="0" applyFont="1" applyFill="1" applyBorder="1" applyAlignment="1">
      <alignment horizontal="center" vertical="center" wrapText="1"/>
    </xf>
    <xf numFmtId="0" fontId="34" fillId="4" borderId="1" xfId="0" quotePrefix="1" applyFont="1" applyFill="1" applyBorder="1" applyAlignment="1">
      <alignment horizontal="center" vertical="center" wrapText="1"/>
    </xf>
    <xf numFmtId="9" fontId="16" fillId="0" borderId="1" xfId="0" applyNumberFormat="1" applyFont="1" applyBorder="1" applyAlignment="1">
      <alignment horizontal="center" vertical="center" wrapText="1"/>
    </xf>
    <xf numFmtId="0" fontId="16" fillId="0" borderId="1" xfId="0" quotePrefix="1" applyFont="1" applyBorder="1" applyAlignment="1">
      <alignment horizontal="center" vertical="center" wrapText="1"/>
    </xf>
    <xf numFmtId="9" fontId="16" fillId="0" borderId="1" xfId="0" applyNumberFormat="1" applyFont="1" applyBorder="1" applyAlignment="1">
      <alignment vertical="center" wrapText="1"/>
    </xf>
    <xf numFmtId="4" fontId="9" fillId="4" borderId="1" xfId="0" applyNumberFormat="1" applyFont="1" applyFill="1" applyBorder="1" applyAlignment="1">
      <alignment horizontal="center" vertical="center" wrapText="1"/>
    </xf>
    <xf numFmtId="9" fontId="9" fillId="4" borderId="1" xfId="0" applyNumberFormat="1" applyFont="1" applyFill="1" applyBorder="1" applyAlignment="1">
      <alignment horizontal="center" vertical="center"/>
    </xf>
    <xf numFmtId="4" fontId="37" fillId="0" borderId="1" xfId="0" applyNumberFormat="1" applyFont="1" applyBorder="1" applyAlignment="1">
      <alignment horizontal="center" vertical="center" wrapText="1"/>
    </xf>
    <xf numFmtId="9" fontId="23" fillId="4" borderId="1" xfId="0" applyNumberFormat="1" applyFont="1" applyFill="1" applyBorder="1" applyAlignment="1">
      <alignment horizontal="center" vertical="center" wrapText="1"/>
    </xf>
    <xf numFmtId="10" fontId="23" fillId="0" borderId="1" xfId="0" quotePrefix="1" applyNumberFormat="1" applyFont="1" applyBorder="1" applyAlignment="1">
      <alignment horizontal="center" vertical="center" wrapText="1"/>
    </xf>
    <xf numFmtId="0" fontId="20"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38" fillId="0" borderId="0" xfId="0" applyFont="1" applyAlignment="1">
      <alignment vertical="center"/>
    </xf>
    <xf numFmtId="0" fontId="39" fillId="0" borderId="0" xfId="0" applyFont="1" applyAlignment="1">
      <alignment vertical="center"/>
    </xf>
    <xf numFmtId="0" fontId="39" fillId="0" borderId="0" xfId="0" applyFont="1"/>
    <xf numFmtId="0" fontId="2" fillId="0" borderId="3" xfId="0" applyFont="1" applyBorder="1" applyAlignment="1">
      <alignment horizontal="left" vertical="center"/>
    </xf>
    <xf numFmtId="0" fontId="40" fillId="4" borderId="1" xfId="0" applyFont="1" applyFill="1" applyBorder="1" applyAlignment="1">
      <alignment vertical="center" wrapText="1"/>
    </xf>
    <xf numFmtId="0" fontId="7" fillId="0" borderId="0" xfId="0" applyFont="1" applyAlignment="1">
      <alignment horizontal="center" vertical="center"/>
    </xf>
    <xf numFmtId="0" fontId="26"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4" fillId="0" borderId="3" xfId="0" applyFont="1" applyBorder="1" applyAlignment="1">
      <alignment horizontal="center" vertical="center"/>
    </xf>
    <xf numFmtId="0" fontId="25" fillId="0" borderId="0" xfId="0" applyFont="1" applyAlignment="1">
      <alignment horizontal="center" vertical="center"/>
    </xf>
  </cellXfs>
  <cellStyles count="40">
    <cellStyle name="AutoFormat-Optionen" xfId="16" xr:uid="{00000000-0005-0000-0000-000000000000}"/>
    <cellStyle name="AutoFormat-Optionen 10 2" xfId="13" xr:uid="{00000000-0005-0000-0000-000001000000}"/>
    <cellStyle name="AutoFormat-Optionen 2" xfId="2" xr:uid="{00000000-0005-0000-0000-000002000000}"/>
    <cellStyle name="AutoFormat-Optionen 3" xfId="38" xr:uid="{00000000-0005-0000-0000-000003000000}"/>
    <cellStyle name="AutoFormat-Optionen_KE hoạch von dau tu năm 2015 _ phân theo đơn vị.xls hoàn chỉnh)" xfId="6" xr:uid="{00000000-0005-0000-0000-000004000000}"/>
    <cellStyle name="Comma 10" xfId="17" xr:uid="{00000000-0005-0000-0000-000005000000}"/>
    <cellStyle name="Comma 10 2" xfId="10" xr:uid="{00000000-0005-0000-0000-000006000000}"/>
    <cellStyle name="Comma 2" xfId="18" xr:uid="{00000000-0005-0000-0000-000007000000}"/>
    <cellStyle name="Comma 2 2" xfId="11" xr:uid="{00000000-0005-0000-0000-000008000000}"/>
    <cellStyle name="Comma 2 3" xfId="36" xr:uid="{00000000-0005-0000-0000-000009000000}"/>
    <cellStyle name="Comma 3" xfId="7" xr:uid="{00000000-0005-0000-0000-00000A000000}"/>
    <cellStyle name="Comma 3 6" xfId="19" xr:uid="{00000000-0005-0000-0000-00000B000000}"/>
    <cellStyle name="Comma 4" xfId="20" xr:uid="{00000000-0005-0000-0000-00000C000000}"/>
    <cellStyle name="Comma 7" xfId="21" xr:uid="{00000000-0005-0000-0000-00000D000000}"/>
    <cellStyle name="Comma 8" xfId="22" xr:uid="{00000000-0005-0000-0000-00000E000000}"/>
    <cellStyle name="Comma 9" xfId="23" xr:uid="{00000000-0005-0000-0000-00000F000000}"/>
    <cellStyle name="Excel Built-in Normal" xfId="24" xr:uid="{00000000-0005-0000-0000-000010000000}"/>
    <cellStyle name="Normal" xfId="0" builtinId="0"/>
    <cellStyle name="Normal - Style1 2 10" xfId="3" xr:uid="{00000000-0005-0000-0000-000012000000}"/>
    <cellStyle name="Normal 10" xfId="25" xr:uid="{00000000-0005-0000-0000-000013000000}"/>
    <cellStyle name="Normal 10 2" xfId="26" xr:uid="{00000000-0005-0000-0000-000014000000}"/>
    <cellStyle name="Normal 19" xfId="27" xr:uid="{00000000-0005-0000-0000-000015000000}"/>
    <cellStyle name="Normal 2" xfId="28" xr:uid="{00000000-0005-0000-0000-000016000000}"/>
    <cellStyle name="Normal 2 2" xfId="29" xr:uid="{00000000-0005-0000-0000-000017000000}"/>
    <cellStyle name="Normal 2 2 2" xfId="30" xr:uid="{00000000-0005-0000-0000-000018000000}"/>
    <cellStyle name="Normal 2 3" xfId="31" xr:uid="{00000000-0005-0000-0000-000019000000}"/>
    <cellStyle name="Normal 2 4" xfId="32" xr:uid="{00000000-0005-0000-0000-00001A000000}"/>
    <cellStyle name="Normal 2 5" xfId="33" xr:uid="{00000000-0005-0000-0000-00001B000000}"/>
    <cellStyle name="Normal 2 5 2" xfId="12" xr:uid="{00000000-0005-0000-0000-00001C000000}"/>
    <cellStyle name="Normal 2_Bao cao doan cong tac cua Bo thang 4-2010" xfId="4" xr:uid="{00000000-0005-0000-0000-00001D000000}"/>
    <cellStyle name="Normal 3" xfId="8" xr:uid="{00000000-0005-0000-0000-00001E000000}"/>
    <cellStyle name="Normal 3 2" xfId="34" xr:uid="{00000000-0005-0000-0000-00001F000000}"/>
    <cellStyle name="Normal 4" xfId="9" xr:uid="{00000000-0005-0000-0000-000020000000}"/>
    <cellStyle name="Normal 4 2" xfId="15" xr:uid="{00000000-0005-0000-0000-000021000000}"/>
    <cellStyle name="Normal 40 2" xfId="14" xr:uid="{00000000-0005-0000-0000-000022000000}"/>
    <cellStyle name="Normal 5" xfId="35" xr:uid="{00000000-0005-0000-0000-000023000000}"/>
    <cellStyle name="Normal 6" xfId="37" xr:uid="{00000000-0005-0000-0000-000024000000}"/>
    <cellStyle name="Normal_Sheet1" xfId="39" xr:uid="{00000000-0005-0000-0000-000025000000}"/>
    <cellStyle name="Percent" xfId="1" builtinId="5"/>
    <cellStyle name="通貨_List-dwgis" xfId="5"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427505</xdr:colOff>
      <xdr:row>2</xdr:row>
      <xdr:rowOff>26894</xdr:rowOff>
    </xdr:from>
    <xdr:to>
      <xdr:col>1</xdr:col>
      <xdr:colOff>1008530</xdr:colOff>
      <xdr:row>2</xdr:row>
      <xdr:rowOff>26894</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a:off x="718858" y="475129"/>
          <a:ext cx="581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235323</xdr:colOff>
      <xdr:row>2</xdr:row>
      <xdr:rowOff>56030</xdr:rowOff>
    </xdr:from>
    <xdr:to>
      <xdr:col>11</xdr:col>
      <xdr:colOff>0</xdr:colOff>
      <xdr:row>2</xdr:row>
      <xdr:rowOff>56030</xdr:rowOff>
    </xdr:to>
    <xdr:cxnSp macro="">
      <xdr:nvCxnSpPr>
        <xdr:cNvPr id="6" name="Straight Connector 5">
          <a:extLst>
            <a:ext uri="{FF2B5EF4-FFF2-40B4-BE49-F238E27FC236}">
              <a16:creationId xmlns:a16="http://schemas.microsoft.com/office/drawing/2014/main" id="{00000000-0008-0000-0300-000006000000}"/>
            </a:ext>
          </a:extLst>
        </xdr:cNvPr>
        <xdr:cNvCxnSpPr/>
      </xdr:nvCxnSpPr>
      <xdr:spPr>
        <a:xfrm>
          <a:off x="6622676" y="504265"/>
          <a:ext cx="206188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1"/>
  <sheetViews>
    <sheetView topLeftCell="A2" zoomScale="85" zoomScaleNormal="85" workbookViewId="0">
      <selection activeCell="A5" sqref="A5:W5"/>
    </sheetView>
  </sheetViews>
  <sheetFormatPr defaultColWidth="9.109375" defaultRowHeight="14.4" x14ac:dyDescent="0.3"/>
  <cols>
    <col min="1" max="1" width="4.33203125" style="17" customWidth="1"/>
    <col min="2" max="2" width="14.33203125" style="17" customWidth="1"/>
    <col min="3" max="3" width="12.44140625" style="17" customWidth="1"/>
    <col min="4" max="6" width="5.109375" style="17" customWidth="1"/>
    <col min="7" max="7" width="4.44140625" style="17" customWidth="1"/>
    <col min="8" max="22" width="5.109375" style="17" customWidth="1"/>
    <col min="23" max="23" width="8.88671875" style="17" customWidth="1"/>
    <col min="24" max="16384" width="9.109375" style="17"/>
  </cols>
  <sheetData>
    <row r="1" spans="1:26" ht="16.8" x14ac:dyDescent="0.3">
      <c r="B1" s="35" t="s">
        <v>160</v>
      </c>
      <c r="C1" s="37"/>
      <c r="D1" s="37"/>
      <c r="K1" s="35" t="s">
        <v>162</v>
      </c>
      <c r="L1" s="37"/>
      <c r="M1" s="37"/>
      <c r="N1" s="37"/>
      <c r="O1" s="37"/>
      <c r="P1" s="37"/>
      <c r="Q1" s="37"/>
      <c r="R1" s="37"/>
      <c r="S1" s="37"/>
      <c r="T1" s="37"/>
      <c r="U1" s="37"/>
      <c r="V1" s="37"/>
    </row>
    <row r="2" spans="1:26" ht="17.399999999999999" x14ac:dyDescent="0.3">
      <c r="B2" s="35" t="s">
        <v>161</v>
      </c>
      <c r="C2" s="37"/>
      <c r="D2" s="37"/>
      <c r="K2" s="32" t="s">
        <v>163</v>
      </c>
      <c r="L2" s="37"/>
      <c r="M2" s="37"/>
      <c r="N2" s="37"/>
      <c r="O2" s="37"/>
      <c r="P2" s="37"/>
      <c r="Q2" s="37"/>
      <c r="R2" s="37"/>
      <c r="S2" s="37"/>
      <c r="T2" s="37"/>
      <c r="U2" s="37"/>
      <c r="V2" s="37"/>
    </row>
    <row r="4" spans="1:26" s="4" customFormat="1" ht="17.399999999999999" x14ac:dyDescent="0.3">
      <c r="A4" s="114" t="s">
        <v>460</v>
      </c>
      <c r="B4" s="114"/>
      <c r="C4" s="114"/>
      <c r="D4" s="114"/>
      <c r="E4" s="114"/>
      <c r="F4" s="114"/>
      <c r="G4" s="114"/>
      <c r="H4" s="114"/>
      <c r="I4" s="114"/>
      <c r="J4" s="114"/>
      <c r="K4" s="114"/>
      <c r="L4" s="114"/>
      <c r="M4" s="114"/>
      <c r="N4" s="114"/>
      <c r="O4" s="114"/>
      <c r="P4" s="114"/>
      <c r="Q4" s="114"/>
      <c r="R4" s="114"/>
      <c r="S4" s="114"/>
      <c r="T4" s="114"/>
      <c r="U4" s="114"/>
      <c r="V4" s="114"/>
      <c r="W4" s="114"/>
    </row>
    <row r="5" spans="1:26" s="4" customFormat="1" ht="18" x14ac:dyDescent="0.3">
      <c r="A5" s="115" t="s">
        <v>255</v>
      </c>
      <c r="B5" s="115"/>
      <c r="C5" s="115"/>
      <c r="D5" s="115"/>
      <c r="E5" s="115"/>
      <c r="F5" s="115"/>
      <c r="G5" s="115"/>
      <c r="H5" s="115"/>
      <c r="I5" s="115"/>
      <c r="J5" s="115"/>
      <c r="K5" s="115"/>
      <c r="L5" s="115"/>
      <c r="M5" s="115"/>
      <c r="N5" s="115"/>
      <c r="O5" s="115"/>
      <c r="P5" s="115"/>
      <c r="Q5" s="115"/>
      <c r="R5" s="115"/>
      <c r="S5" s="115"/>
      <c r="T5" s="115"/>
      <c r="U5" s="115"/>
      <c r="V5" s="115"/>
      <c r="W5" s="115"/>
    </row>
    <row r="6" spans="1:26" s="4" customFormat="1" ht="13.8" x14ac:dyDescent="0.3"/>
    <row r="7" spans="1:26" s="4" customFormat="1" ht="27" customHeight="1" x14ac:dyDescent="0.3">
      <c r="A7" s="116" t="s">
        <v>109</v>
      </c>
      <c r="B7" s="116" t="s">
        <v>122</v>
      </c>
      <c r="C7" s="118" t="s">
        <v>123</v>
      </c>
      <c r="D7" s="119" t="s">
        <v>124</v>
      </c>
      <c r="E7" s="119"/>
      <c r="F7" s="119"/>
      <c r="G7" s="119"/>
      <c r="H7" s="119"/>
      <c r="I7" s="119"/>
      <c r="J7" s="119"/>
      <c r="K7" s="119"/>
      <c r="L7" s="119"/>
      <c r="M7" s="119"/>
      <c r="N7" s="119"/>
      <c r="O7" s="119"/>
      <c r="P7" s="119"/>
      <c r="Q7" s="119"/>
      <c r="R7" s="119"/>
      <c r="S7" s="119"/>
      <c r="T7" s="119"/>
      <c r="U7" s="119"/>
      <c r="V7" s="119"/>
      <c r="W7" s="120" t="s">
        <v>125</v>
      </c>
    </row>
    <row r="8" spans="1:26" s="4" customFormat="1" ht="36" customHeight="1" x14ac:dyDescent="0.3">
      <c r="A8" s="117"/>
      <c r="B8" s="117"/>
      <c r="C8" s="118"/>
      <c r="D8" s="15" t="s">
        <v>126</v>
      </c>
      <c r="E8" s="15" t="s">
        <v>127</v>
      </c>
      <c r="F8" s="15" t="s">
        <v>128</v>
      </c>
      <c r="G8" s="15" t="s">
        <v>129</v>
      </c>
      <c r="H8" s="15" t="s">
        <v>130</v>
      </c>
      <c r="I8" s="15" t="s">
        <v>131</v>
      </c>
      <c r="J8" s="15" t="s">
        <v>132</v>
      </c>
      <c r="K8" s="15" t="s">
        <v>133</v>
      </c>
      <c r="L8" s="15" t="s">
        <v>134</v>
      </c>
      <c r="M8" s="15" t="s">
        <v>135</v>
      </c>
      <c r="N8" s="15" t="s">
        <v>136</v>
      </c>
      <c r="O8" s="15" t="s">
        <v>137</v>
      </c>
      <c r="P8" s="15" t="s">
        <v>138</v>
      </c>
      <c r="Q8" s="15" t="s">
        <v>139</v>
      </c>
      <c r="R8" s="15" t="s">
        <v>140</v>
      </c>
      <c r="S8" s="15" t="s">
        <v>141</v>
      </c>
      <c r="T8" s="15" t="s">
        <v>142</v>
      </c>
      <c r="U8" s="15" t="s">
        <v>143</v>
      </c>
      <c r="V8" s="15" t="s">
        <v>144</v>
      </c>
      <c r="W8" s="121"/>
    </row>
    <row r="9" spans="1:26" x14ac:dyDescent="0.3">
      <c r="A9" s="16">
        <v>1</v>
      </c>
      <c r="B9" s="3" t="s">
        <v>110</v>
      </c>
      <c r="C9" s="2">
        <f>COUNTIF(D9:V9,"x")</f>
        <v>11</v>
      </c>
      <c r="D9" s="39" t="str">
        <f>IF('Chi tiết xã'!D$11="Đạt","X","")</f>
        <v/>
      </c>
      <c r="E9" s="39" t="str">
        <f>IF('Chi tiết xã'!D$15="Đạt","X","")</f>
        <v>X</v>
      </c>
      <c r="F9" s="39" t="str">
        <f>IF('Chi tiết xã'!D$20="Đạt","X","")</f>
        <v>X</v>
      </c>
      <c r="G9" s="39" t="str">
        <f>IF('Chi tiết xã'!D$23="Đạt","X","")</f>
        <v>X</v>
      </c>
      <c r="H9" s="39" t="str">
        <f>IF('Chi tiết xã'!D$26="Đạt","X","")</f>
        <v>X</v>
      </c>
      <c r="I9" s="39" t="str">
        <f>IF('Chi tiết xã'!D$28="Đạt","X","")</f>
        <v/>
      </c>
      <c r="J9" s="39" t="str">
        <f>IF('Chi tiết xã'!D$32="Đạt","X","")</f>
        <v>X</v>
      </c>
      <c r="K9" s="39" t="str">
        <f>IF('Chi tiết xã'!D$34="Đạt","X","")</f>
        <v>X</v>
      </c>
      <c r="L9" s="39" t="str">
        <f>IF('Chi tiết xã'!D$39="Đạt","X","")</f>
        <v>X</v>
      </c>
      <c r="M9" s="39" t="str">
        <f>IF('Chi tiết xã'!D$43="Đạt","X","")</f>
        <v/>
      </c>
      <c r="N9" s="39" t="str">
        <f>IF('Chi tiết xã'!D$45="Đạt","X","")</f>
        <v/>
      </c>
      <c r="O9" s="39" t="str">
        <f>IF('Chi tiết xã'!D$47="Đạt","X","")</f>
        <v/>
      </c>
      <c r="P9" s="39" t="str">
        <f>IF('Chi tiết xã'!D$50="Đạt","X","")</f>
        <v>X</v>
      </c>
      <c r="Q9" s="39" t="str">
        <f>IF('Chi tiết xã'!D$57="Đạt","X","")</f>
        <v/>
      </c>
      <c r="R9" s="39" t="str">
        <f>IF('Chi tiết xã'!D$60="Đạt","X","")</f>
        <v/>
      </c>
      <c r="S9" s="39" t="str">
        <f>IF('Chi tiết xã'!D$65="Đạt","X","")</f>
        <v>X</v>
      </c>
      <c r="T9" s="39" t="str">
        <f>IF('Chi tiết xã'!D$67="Đạt","X","")</f>
        <v>X</v>
      </c>
      <c r="U9" s="39" t="str">
        <f>IF('Chi tiết xã'!D$81="Đạt","X","")</f>
        <v/>
      </c>
      <c r="V9" s="39" t="str">
        <f>IF('Chi tiết xã'!D$88="Đạt","X","")</f>
        <v>X</v>
      </c>
      <c r="W9" s="16"/>
      <c r="X9" s="4"/>
      <c r="Y9" s="4"/>
      <c r="Z9" s="4"/>
    </row>
    <row r="10" spans="1:26" s="110" customFormat="1" x14ac:dyDescent="0.3">
      <c r="A10" s="16">
        <v>2</v>
      </c>
      <c r="B10" s="3" t="s">
        <v>111</v>
      </c>
      <c r="C10" s="2">
        <f t="shared" ref="C10:C19" si="0">COUNTIF(D10:V10,"x")</f>
        <v>13</v>
      </c>
      <c r="D10" s="39" t="str">
        <f>IF('Chi tiết xã'!E$11="Đạt","X","")</f>
        <v/>
      </c>
      <c r="E10" s="39" t="str">
        <f>IF('Chi tiết xã'!E$15="Đạt","X","")</f>
        <v>X</v>
      </c>
      <c r="F10" s="39" t="str">
        <f>IF('Chi tiết xã'!E$20="Đạt","X","")</f>
        <v>X</v>
      </c>
      <c r="G10" s="39" t="str">
        <f>IF('Chi tiết xã'!E$23="Đạt","X","")</f>
        <v>X</v>
      </c>
      <c r="H10" s="39" t="str">
        <f>IF('Chi tiết xã'!E$26="Đạt","X","")</f>
        <v>X</v>
      </c>
      <c r="I10" s="39" t="str">
        <f>IF('Chi tiết xã'!E$28="Đạt","X","")</f>
        <v/>
      </c>
      <c r="J10" s="39" t="str">
        <f>IF('Chi tiết xã'!E$32="Đạt","X","")</f>
        <v>X</v>
      </c>
      <c r="K10" s="39" t="str">
        <f>IF('Chi tiết xã'!E$34="Đạt","X","")</f>
        <v>X</v>
      </c>
      <c r="L10" s="39" t="str">
        <f>IF('Chi tiết xã'!E$39="Đạt","X","")</f>
        <v>X</v>
      </c>
      <c r="M10" s="39" t="str">
        <f>IF('Chi tiết xã'!E$43="Đạt","X","")</f>
        <v/>
      </c>
      <c r="N10" s="39" t="str">
        <f>IF('Chi tiết xã'!E$45="Đạt","X","")</f>
        <v/>
      </c>
      <c r="O10" s="39" t="str">
        <f>IF('Chi tiết xã'!E$47="Đạt","X","")</f>
        <v>X</v>
      </c>
      <c r="P10" s="39" t="str">
        <f>IF('Chi tiết xã'!E$50="Đạt","X","")</f>
        <v>X</v>
      </c>
      <c r="Q10" s="39" t="str">
        <f>IF('Chi tiết xã'!E$57="Đạt","X","")</f>
        <v/>
      </c>
      <c r="R10" s="39" t="str">
        <f>IF('Chi tiết xã'!E$60="Đạt","X","")</f>
        <v>X</v>
      </c>
      <c r="S10" s="39" t="str">
        <f>IF('Chi tiết xã'!E$65="Đạt","X","")</f>
        <v>X</v>
      </c>
      <c r="T10" s="39" t="str">
        <f>IF('Chi tiết xã'!E$67="Đạt","X","")</f>
        <v>X</v>
      </c>
      <c r="U10" s="39" t="str">
        <f>IF('Chi tiết xã'!E$81="Đạt","X","")</f>
        <v/>
      </c>
      <c r="V10" s="39" t="str">
        <f>IF('Chi tiết xã'!E$88="Đạt","X","")</f>
        <v>X</v>
      </c>
      <c r="W10" s="16"/>
      <c r="X10" s="4"/>
      <c r="Y10" s="109"/>
      <c r="Z10" s="109"/>
    </row>
    <row r="11" spans="1:26" s="110" customFormat="1" x14ac:dyDescent="0.3">
      <c r="A11" s="16">
        <v>3</v>
      </c>
      <c r="B11" s="3" t="s">
        <v>112</v>
      </c>
      <c r="C11" s="2">
        <f t="shared" si="0"/>
        <v>12</v>
      </c>
      <c r="D11" s="39" t="str">
        <f>IF('Chi tiết xã'!F$11="Đạt","X","")</f>
        <v/>
      </c>
      <c r="E11" s="39" t="str">
        <f>IF('Chi tiết xã'!F$15="Đạt","X","")</f>
        <v>X</v>
      </c>
      <c r="F11" s="39" t="str">
        <f>IF('Chi tiết xã'!F$20="Đạt","X","")</f>
        <v>X</v>
      </c>
      <c r="G11" s="39" t="str">
        <f>IF('Chi tiết xã'!F$23="Đạt","X","")</f>
        <v>X</v>
      </c>
      <c r="H11" s="39" t="str">
        <f>IF('Chi tiết xã'!F$26="Đạt","X","")</f>
        <v>X</v>
      </c>
      <c r="I11" s="39" t="str">
        <f>IF('Chi tiết xã'!F$28="Đạt","X","")</f>
        <v/>
      </c>
      <c r="J11" s="39" t="str">
        <f>IF('Chi tiết xã'!F$32="Đạt","X","")</f>
        <v>X</v>
      </c>
      <c r="K11" s="39" t="str">
        <f>IF('Chi tiết xã'!F$34="Đạt","X","")</f>
        <v>X</v>
      </c>
      <c r="L11" s="39" t="str">
        <f>IF('Chi tiết xã'!F$39="Đạt","X","")</f>
        <v>X</v>
      </c>
      <c r="M11" s="39" t="str">
        <f>IF('Chi tiết xã'!F$43="Đạt","X","")</f>
        <v/>
      </c>
      <c r="N11" s="39" t="str">
        <f>IF('Chi tiết xã'!F$45="Đạt","X","")</f>
        <v/>
      </c>
      <c r="O11" s="39" t="str">
        <f>IF('Chi tiết xã'!F$47="Đạt","X","")</f>
        <v>X</v>
      </c>
      <c r="P11" s="39" t="str">
        <f>IF('Chi tiết xã'!F$50="Đạt","X","")</f>
        <v>X</v>
      </c>
      <c r="Q11" s="39" t="str">
        <f>IF('Chi tiết xã'!F$57="Đạt","X","")</f>
        <v/>
      </c>
      <c r="R11" s="39" t="str">
        <f>IF('Chi tiết xã'!F$60="Đạt","X","")</f>
        <v/>
      </c>
      <c r="S11" s="39" t="str">
        <f>IF('Chi tiết xã'!F$65="Đạt","X","")</f>
        <v>X</v>
      </c>
      <c r="T11" s="39" t="str">
        <f>IF('Chi tiết xã'!F$67="Đạt","X","")</f>
        <v>X</v>
      </c>
      <c r="U11" s="39" t="str">
        <f>IF('Chi tiết xã'!F$81="Đạt","X","")</f>
        <v>X</v>
      </c>
      <c r="V11" s="39" t="str">
        <f>IF('Chi tiết xã'!F$88="Đạt","X","")</f>
        <v/>
      </c>
      <c r="W11" s="16"/>
      <c r="X11" s="4"/>
      <c r="Y11" s="109"/>
      <c r="Z11" s="109"/>
    </row>
    <row r="12" spans="1:26" s="110" customFormat="1" x14ac:dyDescent="0.3">
      <c r="A12" s="16">
        <v>4</v>
      </c>
      <c r="B12" s="3" t="s">
        <v>113</v>
      </c>
      <c r="C12" s="2">
        <f t="shared" si="0"/>
        <v>12</v>
      </c>
      <c r="D12" s="39" t="str">
        <f>IF('Chi tiết xã'!G$11="Đạt","X","")</f>
        <v/>
      </c>
      <c r="E12" s="39" t="str">
        <f>IF('Chi tiết xã'!G$15="Đạt","X","")</f>
        <v>X</v>
      </c>
      <c r="F12" s="39" t="str">
        <f>IF('Chi tiết xã'!G$20="Đạt","X","")</f>
        <v>X</v>
      </c>
      <c r="G12" s="39" t="str">
        <f>IF('Chi tiết xã'!G$23="Đạt","X","")</f>
        <v>X</v>
      </c>
      <c r="H12" s="39" t="str">
        <f>IF('Chi tiết xã'!G$26="Đạt","X","")</f>
        <v/>
      </c>
      <c r="I12" s="39" t="str">
        <f>IF('Chi tiết xã'!G$28="Đạt","X","")</f>
        <v>X</v>
      </c>
      <c r="J12" s="39" t="str">
        <f>IF('Chi tiết xã'!G$32="Đạt","X","")</f>
        <v>X</v>
      </c>
      <c r="K12" s="39" t="str">
        <f>IF('Chi tiết xã'!G$34="Đạt","X","")</f>
        <v>X</v>
      </c>
      <c r="L12" s="39" t="str">
        <f>IF('Chi tiết xã'!G$39="Đạt","X","")</f>
        <v>X</v>
      </c>
      <c r="M12" s="39" t="str">
        <f>IF('Chi tiết xã'!G$43="Đạt","X","")</f>
        <v/>
      </c>
      <c r="N12" s="39" t="str">
        <f>IF('Chi tiết xã'!G$45="Đạt","X","")</f>
        <v/>
      </c>
      <c r="O12" s="39" t="str">
        <f>IF('Chi tiết xã'!G$47="Đạt","X","")</f>
        <v>X</v>
      </c>
      <c r="P12" s="39" t="str">
        <f>IF('Chi tiết xã'!G$50="Đạt","X","")</f>
        <v>X</v>
      </c>
      <c r="Q12" s="39" t="str">
        <f>IF('Chi tiết xã'!G$57="Đạt","X","")</f>
        <v/>
      </c>
      <c r="R12" s="39" t="str">
        <f>IF('Chi tiết xã'!G$60="Đạt","X","")</f>
        <v/>
      </c>
      <c r="S12" s="39" t="str">
        <f>IF('Chi tiết xã'!G$65="Đạt","X","")</f>
        <v>X</v>
      </c>
      <c r="T12" s="39" t="str">
        <f>IF('Chi tiết xã'!G$67="Đạt","X","")</f>
        <v>X</v>
      </c>
      <c r="U12" s="39" t="str">
        <f>IF('Chi tiết xã'!G$81="Đạt","X","")</f>
        <v/>
      </c>
      <c r="V12" s="39" t="str">
        <f>IF('Chi tiết xã'!G$88="Đạt","X","")</f>
        <v>X</v>
      </c>
      <c r="W12" s="16"/>
      <c r="X12" s="4"/>
      <c r="Y12" s="109"/>
      <c r="Z12" s="109"/>
    </row>
    <row r="13" spans="1:26" x14ac:dyDescent="0.3">
      <c r="A13" s="16">
        <v>5</v>
      </c>
      <c r="B13" s="3" t="s">
        <v>114</v>
      </c>
      <c r="C13" s="2">
        <f t="shared" si="0"/>
        <v>13</v>
      </c>
      <c r="D13" s="39" t="str">
        <f>IF('Chi tiết xã'!H$11="Đạt","X","")</f>
        <v/>
      </c>
      <c r="E13" s="39" t="str">
        <f>IF('Chi tiết xã'!H$15="Đạt","X","")</f>
        <v>X</v>
      </c>
      <c r="F13" s="39" t="str">
        <f>IF('Chi tiết xã'!H$20="Đạt","X","")</f>
        <v>X</v>
      </c>
      <c r="G13" s="39" t="str">
        <f>IF('Chi tiết xã'!H$23="Đạt","X","")</f>
        <v>X</v>
      </c>
      <c r="H13" s="39" t="str">
        <f>IF('Chi tiết xã'!H$26="Đạt","X","")</f>
        <v>X</v>
      </c>
      <c r="I13" s="39" t="str">
        <f>IF('Chi tiết xã'!H$28="Đạt","X","")</f>
        <v>X</v>
      </c>
      <c r="J13" s="39" t="str">
        <f>IF('Chi tiết xã'!H$32="Đạt","X","")</f>
        <v>X</v>
      </c>
      <c r="K13" s="39" t="str">
        <f>IF('Chi tiết xã'!H$34="Đạt","X","")</f>
        <v>X</v>
      </c>
      <c r="L13" s="39" t="str">
        <f>IF('Chi tiết xã'!H$39="Đạt","X","")</f>
        <v>X</v>
      </c>
      <c r="M13" s="39" t="str">
        <f>IF('Chi tiết xã'!H$43="Đạt","X","")</f>
        <v/>
      </c>
      <c r="N13" s="39" t="str">
        <f>IF('Chi tiết xã'!H$45="Đạt","X","")</f>
        <v/>
      </c>
      <c r="O13" s="39" t="str">
        <f>IF('Chi tiết xã'!H$47="Đạt","X","")</f>
        <v>X</v>
      </c>
      <c r="P13" s="39" t="str">
        <f>IF('Chi tiết xã'!H$50="Đạt","X","")</f>
        <v>X</v>
      </c>
      <c r="Q13" s="39" t="str">
        <f>IF('Chi tiết xã'!H$57="Đạt","X","")</f>
        <v/>
      </c>
      <c r="R13" s="39" t="str">
        <f>IF('Chi tiết xã'!H$60="Đạt","X","")</f>
        <v/>
      </c>
      <c r="S13" s="39" t="str">
        <f>IF('Chi tiết xã'!H$65="Đạt","X","")</f>
        <v>X</v>
      </c>
      <c r="T13" s="39" t="str">
        <f>IF('Chi tiết xã'!H$67="Đạt","X","")</f>
        <v>X</v>
      </c>
      <c r="U13" s="39" t="str">
        <f>IF('Chi tiết xã'!H$81="Đạt","X","")</f>
        <v/>
      </c>
      <c r="V13" s="39" t="str">
        <f>IF('Chi tiết xã'!H$88="Đạt","X","")</f>
        <v>X</v>
      </c>
      <c r="W13" s="16"/>
      <c r="X13" s="4"/>
      <c r="Y13" s="4"/>
      <c r="Z13" s="4"/>
    </row>
    <row r="14" spans="1:26" s="110" customFormat="1" x14ac:dyDescent="0.3">
      <c r="A14" s="16">
        <v>6</v>
      </c>
      <c r="B14" s="3" t="s">
        <v>115</v>
      </c>
      <c r="C14" s="2">
        <f t="shared" si="0"/>
        <v>12</v>
      </c>
      <c r="D14" s="39" t="str">
        <f>IF('Chi tiết xã'!I$11="Đạt","X","")</f>
        <v/>
      </c>
      <c r="E14" s="39" t="str">
        <f>IF('Chi tiết xã'!I$15="Đạt","X","")</f>
        <v>X</v>
      </c>
      <c r="F14" s="39" t="str">
        <f>IF('Chi tiết xã'!I$20="Đạt","X","")</f>
        <v>X</v>
      </c>
      <c r="G14" s="39" t="str">
        <f>IF('Chi tiết xã'!I$23="Đạt","X","")</f>
        <v>X</v>
      </c>
      <c r="H14" s="39" t="str">
        <f>IF('Chi tiết xã'!I$26="Đạt","X","")</f>
        <v>X</v>
      </c>
      <c r="I14" s="39" t="str">
        <f>IF('Chi tiết xã'!I$28="Đạt","X","")</f>
        <v/>
      </c>
      <c r="J14" s="39" t="str">
        <f>IF('Chi tiết xã'!I$32="Đạt","X","")</f>
        <v>X</v>
      </c>
      <c r="K14" s="39" t="str">
        <f>IF('Chi tiết xã'!I$34="Đạt","X","")</f>
        <v>X</v>
      </c>
      <c r="L14" s="39" t="str">
        <f>IF('Chi tiết xã'!I$39="Đạt","X","")</f>
        <v>X</v>
      </c>
      <c r="M14" s="39" t="str">
        <f>IF('Chi tiết xã'!I$43="Đạt","X","")</f>
        <v/>
      </c>
      <c r="N14" s="39" t="str">
        <f>IF('Chi tiết xã'!I$45="Đạt","X","")</f>
        <v/>
      </c>
      <c r="O14" s="39" t="str">
        <f>IF('Chi tiết xã'!I$47="Đạt","X","")</f>
        <v>X</v>
      </c>
      <c r="P14" s="39" t="str">
        <f>IF('Chi tiết xã'!I$50="Đạt","X","")</f>
        <v>X</v>
      </c>
      <c r="Q14" s="39" t="str">
        <f>IF('Chi tiết xã'!I$57="Đạt","X","")</f>
        <v/>
      </c>
      <c r="R14" s="39" t="str">
        <f>IF('Chi tiết xã'!I$60="Đạt","X","")</f>
        <v>X</v>
      </c>
      <c r="S14" s="39" t="str">
        <f>IF('Chi tiết xã'!I$65="Đạt","X","")</f>
        <v>X</v>
      </c>
      <c r="T14" s="39" t="str">
        <f>IF('Chi tiết xã'!I$67="Đạt","X","")</f>
        <v>X</v>
      </c>
      <c r="U14" s="39" t="str">
        <f>IF('Chi tiết xã'!I$81="Đạt","X","")</f>
        <v/>
      </c>
      <c r="V14" s="39" t="str">
        <f>IF('Chi tiết xã'!I$88="Đạt","X","")</f>
        <v/>
      </c>
      <c r="W14" s="16"/>
      <c r="X14" s="4"/>
      <c r="Y14" s="109"/>
      <c r="Z14" s="109"/>
    </row>
    <row r="15" spans="1:26" s="110" customFormat="1" x14ac:dyDescent="0.3">
      <c r="A15" s="16">
        <v>7</v>
      </c>
      <c r="B15" s="3" t="s">
        <v>116</v>
      </c>
      <c r="C15" s="2">
        <f t="shared" si="0"/>
        <v>14</v>
      </c>
      <c r="D15" s="39" t="str">
        <f>IF('Chi tiết xã'!J$11="Đạt","X","")</f>
        <v/>
      </c>
      <c r="E15" s="39" t="str">
        <f>IF('Chi tiết xã'!J$15="Đạt","X","")</f>
        <v>X</v>
      </c>
      <c r="F15" s="39" t="str">
        <f>IF('Chi tiết xã'!J$20="Đạt","X","")</f>
        <v>X</v>
      </c>
      <c r="G15" s="39" t="str">
        <f>IF('Chi tiết xã'!J$23="Đạt","X","")</f>
        <v>X</v>
      </c>
      <c r="H15" s="39" t="str">
        <f>IF('Chi tiết xã'!J$26="Đạt","X","")</f>
        <v>X</v>
      </c>
      <c r="I15" s="39" t="str">
        <f>IF('Chi tiết xã'!J$28="Đạt","X","")</f>
        <v>X</v>
      </c>
      <c r="J15" s="39" t="str">
        <f>IF('Chi tiết xã'!J$32="Đạt","X","")</f>
        <v>X</v>
      </c>
      <c r="K15" s="39" t="str">
        <f>IF('Chi tiết xã'!J$34="Đạt","X","")</f>
        <v>X</v>
      </c>
      <c r="L15" s="39" t="str">
        <f>IF('Chi tiết xã'!J$39="Đạt","X","")</f>
        <v>X</v>
      </c>
      <c r="M15" s="39" t="str">
        <f>IF('Chi tiết xã'!J$43="Đạt","X","")</f>
        <v/>
      </c>
      <c r="N15" s="39" t="str">
        <f>IF('Chi tiết xã'!J$45="Đạt","X","")</f>
        <v/>
      </c>
      <c r="O15" s="39" t="str">
        <f>IF('Chi tiết xã'!J$47="Đạt","X","")</f>
        <v>X</v>
      </c>
      <c r="P15" s="39" t="str">
        <f>IF('Chi tiết xã'!J$50="Đạt","X","")</f>
        <v>X</v>
      </c>
      <c r="Q15" s="39" t="str">
        <f>IF('Chi tiết xã'!J$57="Đạt","X","")</f>
        <v/>
      </c>
      <c r="R15" s="39" t="str">
        <f>IF('Chi tiết xã'!J$60="Đạt","X","")</f>
        <v>X</v>
      </c>
      <c r="S15" s="39" t="str">
        <f>IF('Chi tiết xã'!J$65="Đạt","X","")</f>
        <v>X</v>
      </c>
      <c r="T15" s="39" t="str">
        <f>IF('Chi tiết xã'!J$67="Đạt","X","")</f>
        <v>X</v>
      </c>
      <c r="U15" s="39" t="str">
        <f>IF('Chi tiết xã'!J$81="Đạt","X","")</f>
        <v/>
      </c>
      <c r="V15" s="39" t="str">
        <f>IF('Chi tiết xã'!J$88="Đạt","X","")</f>
        <v>X</v>
      </c>
      <c r="W15" s="16"/>
      <c r="X15" s="4"/>
    </row>
    <row r="16" spans="1:26" s="110" customFormat="1" x14ac:dyDescent="0.3">
      <c r="A16" s="16">
        <v>8</v>
      </c>
      <c r="B16" s="3" t="s">
        <v>117</v>
      </c>
      <c r="C16" s="2">
        <f t="shared" si="0"/>
        <v>15</v>
      </c>
      <c r="D16" s="39" t="str">
        <f>IF('Chi tiết xã'!K$11="Đạt","X","")</f>
        <v/>
      </c>
      <c r="E16" s="39" t="str">
        <f>IF('Chi tiết xã'!K$15="Đạt","X","")</f>
        <v>X</v>
      </c>
      <c r="F16" s="39" t="str">
        <f>IF('Chi tiết xã'!K$20="Đạt","X","")</f>
        <v>X</v>
      </c>
      <c r="G16" s="39" t="str">
        <f>IF('Chi tiết xã'!K$23="Đạt","X","")</f>
        <v>X</v>
      </c>
      <c r="H16" s="39" t="str">
        <f>IF('Chi tiết xã'!K$26="Đạt","X","")</f>
        <v>X</v>
      </c>
      <c r="I16" s="39" t="str">
        <f>IF('Chi tiết xã'!K$28="Đạt","X","")</f>
        <v/>
      </c>
      <c r="J16" s="39" t="str">
        <f>IF('Chi tiết xã'!K$32="Đạt","X","")</f>
        <v>X</v>
      </c>
      <c r="K16" s="39" t="str">
        <f>IF('Chi tiết xã'!K$34="Đạt","X","")</f>
        <v>X</v>
      </c>
      <c r="L16" s="39" t="str">
        <f>IF('Chi tiết xã'!K$39="Đạt","X","")</f>
        <v>X</v>
      </c>
      <c r="M16" s="39" t="str">
        <f>IF('Chi tiết xã'!K$43="Đạt","X","")</f>
        <v/>
      </c>
      <c r="N16" s="39" t="str">
        <f>IF('Chi tiết xã'!K$45="Đạt","X","")</f>
        <v>X</v>
      </c>
      <c r="O16" s="39" t="str">
        <f>IF('Chi tiết xã'!K$47="Đạt","X","")</f>
        <v>X</v>
      </c>
      <c r="P16" s="39" t="str">
        <f>IF('Chi tiết xã'!K$50="Đạt","X","")</f>
        <v>X</v>
      </c>
      <c r="Q16" s="39" t="str">
        <f>IF('Chi tiết xã'!K$57="Đạt","X","")</f>
        <v/>
      </c>
      <c r="R16" s="39" t="str">
        <f>IF('Chi tiết xã'!K$60="Đạt","X","")</f>
        <v>X</v>
      </c>
      <c r="S16" s="39" t="str">
        <f>IF('Chi tiết xã'!K$65="Đạt","X","")</f>
        <v>X</v>
      </c>
      <c r="T16" s="39" t="str">
        <f>IF('Chi tiết xã'!K$67="Đạt","X","")</f>
        <v>X</v>
      </c>
      <c r="U16" s="39" t="str">
        <f>IF('Chi tiết xã'!K$81="Đạt","X","")</f>
        <v>X</v>
      </c>
      <c r="V16" s="39" t="str">
        <f>IF('Chi tiết xã'!K$88="Đạt","X","")</f>
        <v>X</v>
      </c>
      <c r="W16" s="16"/>
      <c r="X16" s="4"/>
    </row>
    <row r="17" spans="1:25" s="110" customFormat="1" x14ac:dyDescent="0.3">
      <c r="A17" s="16">
        <v>9</v>
      </c>
      <c r="B17" s="3" t="s">
        <v>118</v>
      </c>
      <c r="C17" s="2">
        <f t="shared" si="0"/>
        <v>13</v>
      </c>
      <c r="D17" s="39" t="str">
        <f>IF('Chi tiết xã'!L$11="Đạt","X","")</f>
        <v/>
      </c>
      <c r="E17" s="39" t="str">
        <f>IF('Chi tiết xã'!L$15="Đạt","X","")</f>
        <v>X</v>
      </c>
      <c r="F17" s="39" t="str">
        <f>IF('Chi tiết xã'!L$20="Đạt","X","")</f>
        <v>X</v>
      </c>
      <c r="G17" s="39" t="str">
        <f>IF('Chi tiết xã'!L$23="Đạt","X","")</f>
        <v>X</v>
      </c>
      <c r="H17" s="39" t="str">
        <f>IF('Chi tiết xã'!L$26="Đạt","X","")</f>
        <v>X</v>
      </c>
      <c r="I17" s="39" t="str">
        <f>IF('Chi tiết xã'!L$28="Đạt","X","")</f>
        <v/>
      </c>
      <c r="J17" s="39" t="str">
        <f>IF('Chi tiết xã'!L$32="Đạt","X","")</f>
        <v>X</v>
      </c>
      <c r="K17" s="39" t="str">
        <f>IF('Chi tiết xã'!L$34="Đạt","X","")</f>
        <v>X</v>
      </c>
      <c r="L17" s="39" t="str">
        <f>IF('Chi tiết xã'!L$39="Đạt","X","")</f>
        <v>X</v>
      </c>
      <c r="M17" s="39" t="str">
        <f>IF('Chi tiết xã'!L$43="Đạt","X","")</f>
        <v/>
      </c>
      <c r="N17" s="39" t="str">
        <f>IF('Chi tiết xã'!L$45="Đạt","X","")</f>
        <v/>
      </c>
      <c r="O17" s="39" t="str">
        <f>IF('Chi tiết xã'!L$47="Đạt","X","")</f>
        <v>X</v>
      </c>
      <c r="P17" s="39" t="str">
        <f>IF('Chi tiết xã'!L$50="Đạt","X","")</f>
        <v>X</v>
      </c>
      <c r="Q17" s="39" t="str">
        <f>IF('Chi tiết xã'!L$57="Đạt","X","")</f>
        <v/>
      </c>
      <c r="R17" s="39" t="str">
        <f>IF('Chi tiết xã'!L$60="Đạt","X","")</f>
        <v>X</v>
      </c>
      <c r="S17" s="39" t="str">
        <f>IF('Chi tiết xã'!L$65="Đạt","X","")</f>
        <v>X</v>
      </c>
      <c r="T17" s="39" t="str">
        <f>IF('Chi tiết xã'!L$67="Đạt","X","")</f>
        <v>X</v>
      </c>
      <c r="U17" s="39" t="str">
        <f>IF('Chi tiết xã'!L$81="Đạt","X","")</f>
        <v/>
      </c>
      <c r="V17" s="39" t="str">
        <f>IF('Chi tiết xã'!L$88="Đạt","X","")</f>
        <v>X</v>
      </c>
      <c r="W17" s="16"/>
      <c r="X17" s="4"/>
    </row>
    <row r="18" spans="1:25" s="110" customFormat="1" x14ac:dyDescent="0.3">
      <c r="A18" s="16">
        <v>10</v>
      </c>
      <c r="B18" s="3" t="s">
        <v>119</v>
      </c>
      <c r="C18" s="2">
        <f t="shared" si="0"/>
        <v>13</v>
      </c>
      <c r="D18" s="39" t="str">
        <f>IF('Chi tiết xã'!M$11="Đạt","X","")</f>
        <v/>
      </c>
      <c r="E18" s="39" t="str">
        <f>IF('Chi tiết xã'!M$15="Đạt","X","")</f>
        <v>X</v>
      </c>
      <c r="F18" s="39" t="str">
        <f>IF('Chi tiết xã'!M$20="Đạt","X","")</f>
        <v>X</v>
      </c>
      <c r="G18" s="39" t="str">
        <f>IF('Chi tiết xã'!M$23="Đạt","X","")</f>
        <v>X</v>
      </c>
      <c r="H18" s="39" t="str">
        <f>IF('Chi tiết xã'!M$26="Đạt","X","")</f>
        <v>X</v>
      </c>
      <c r="I18" s="39" t="str">
        <f>IF('Chi tiết xã'!M$28="Đạt","X","")</f>
        <v/>
      </c>
      <c r="J18" s="39" t="str">
        <f>IF('Chi tiết xã'!M$32="Đạt","X","")</f>
        <v>X</v>
      </c>
      <c r="K18" s="39" t="str">
        <f>IF('Chi tiết xã'!M$34="Đạt","X","")</f>
        <v>X</v>
      </c>
      <c r="L18" s="39" t="str">
        <f>IF('Chi tiết xã'!M$39="Đạt","X","")</f>
        <v>X</v>
      </c>
      <c r="M18" s="39" t="str">
        <f>IF('Chi tiết xã'!M$43="Đạt","X","")</f>
        <v/>
      </c>
      <c r="N18" s="39" t="str">
        <f>IF('Chi tiết xã'!M$45="Đạt","X","")</f>
        <v/>
      </c>
      <c r="O18" s="39" t="str">
        <f>IF('Chi tiết xã'!M$47="Đạt","X","")</f>
        <v>X</v>
      </c>
      <c r="P18" s="39" t="str">
        <f>IF('Chi tiết xã'!M$50="Đạt","X","")</f>
        <v>X</v>
      </c>
      <c r="Q18" s="39" t="str">
        <f>IF('Chi tiết xã'!M$57="Đạt","X","")</f>
        <v/>
      </c>
      <c r="R18" s="39" t="str">
        <f>IF('Chi tiết xã'!M$60="Đạt","X","")</f>
        <v>X</v>
      </c>
      <c r="S18" s="39" t="str">
        <f>IF('Chi tiết xã'!M$65="Đạt","X","")</f>
        <v>X</v>
      </c>
      <c r="T18" s="39" t="str">
        <f>IF('Chi tiết xã'!M$67="Đạt","X","")</f>
        <v>X</v>
      </c>
      <c r="U18" s="39" t="str">
        <f>IF('Chi tiết xã'!M$81="Đạt","X","")</f>
        <v/>
      </c>
      <c r="V18" s="39" t="str">
        <f>IF('Chi tiết xã'!M$88="Đạt","X","")</f>
        <v>X</v>
      </c>
      <c r="W18" s="16"/>
      <c r="X18" s="4"/>
    </row>
    <row r="19" spans="1:25" s="110" customFormat="1" x14ac:dyDescent="0.3">
      <c r="A19" s="16">
        <v>11</v>
      </c>
      <c r="B19" s="3" t="s">
        <v>120</v>
      </c>
      <c r="C19" s="2">
        <f t="shared" si="0"/>
        <v>12</v>
      </c>
      <c r="D19" s="39" t="str">
        <f>IF('Chi tiết xã'!N$11="Đạt","X","")</f>
        <v/>
      </c>
      <c r="E19" s="39" t="str">
        <f>IF('Chi tiết xã'!N$15="Đạt","X","")</f>
        <v>X</v>
      </c>
      <c r="F19" s="39" t="str">
        <f>IF('Chi tiết xã'!N$20="Đạt","X","")</f>
        <v>X</v>
      </c>
      <c r="G19" s="39" t="str">
        <f>IF('Chi tiết xã'!N$23="Đạt","X","")</f>
        <v>X</v>
      </c>
      <c r="H19" s="39" t="str">
        <f>IF('Chi tiết xã'!N$26="Đạt","X","")</f>
        <v/>
      </c>
      <c r="I19" s="39" t="str">
        <f>IF('Chi tiết xã'!N$28="Đạt","X","")</f>
        <v/>
      </c>
      <c r="J19" s="39" t="str">
        <f>IF('Chi tiết xã'!N$32="Đạt","X","")</f>
        <v>X</v>
      </c>
      <c r="K19" s="39" t="str">
        <f>IF('Chi tiết xã'!N$34="Đạt","X","")</f>
        <v>X</v>
      </c>
      <c r="L19" s="39" t="str">
        <f>IF('Chi tiết xã'!N$39="Đạt","X","")</f>
        <v>X</v>
      </c>
      <c r="M19" s="39" t="str">
        <f>IF('Chi tiết xã'!N$43="Đạt","X","")</f>
        <v/>
      </c>
      <c r="N19" s="39" t="str">
        <f>IF('Chi tiết xã'!N$45="Đạt","X","")</f>
        <v/>
      </c>
      <c r="O19" s="39" t="str">
        <f>IF('Chi tiết xã'!N$47="Đạt","X","")</f>
        <v/>
      </c>
      <c r="P19" s="39" t="str">
        <f>IF('Chi tiết xã'!N$50="Đạt","X","")</f>
        <v>X</v>
      </c>
      <c r="Q19" s="39" t="str">
        <f>IF('Chi tiết xã'!N$57="Đạt","X","")</f>
        <v>X</v>
      </c>
      <c r="R19" s="39" t="str">
        <f>IF('Chi tiết xã'!N$60="Đạt","X","")</f>
        <v>X</v>
      </c>
      <c r="S19" s="39" t="str">
        <f>IF('Chi tiết xã'!N$65="Đạt","X","")</f>
        <v>X</v>
      </c>
      <c r="T19" s="39" t="str">
        <f>IF('Chi tiết xã'!N$67="Đạt","X","")</f>
        <v>X</v>
      </c>
      <c r="U19" s="39" t="str">
        <f>IF('Chi tiết xã'!N$81="Đạt","X","")</f>
        <v/>
      </c>
      <c r="V19" s="39" t="str">
        <f>IF('Chi tiết xã'!N$88="Đạt","X","")</f>
        <v>X</v>
      </c>
      <c r="W19" s="16"/>
      <c r="X19" s="109"/>
    </row>
    <row r="20" spans="1:25" x14ac:dyDescent="0.3">
      <c r="A20" s="13"/>
      <c r="B20" s="13" t="s">
        <v>145</v>
      </c>
      <c r="C20" s="13">
        <f>SUM(C9:C19)</f>
        <v>140</v>
      </c>
      <c r="D20" s="13">
        <f t="shared" ref="D20:U20" si="1">COUNTIF(D9:D19,"x")</f>
        <v>0</v>
      </c>
      <c r="E20" s="13">
        <f t="shared" si="1"/>
        <v>11</v>
      </c>
      <c r="F20" s="13">
        <f t="shared" si="1"/>
        <v>11</v>
      </c>
      <c r="G20" s="13">
        <f t="shared" si="1"/>
        <v>11</v>
      </c>
      <c r="H20" s="13">
        <f t="shared" si="1"/>
        <v>9</v>
      </c>
      <c r="I20" s="13">
        <f t="shared" si="1"/>
        <v>3</v>
      </c>
      <c r="J20" s="13">
        <f t="shared" si="1"/>
        <v>11</v>
      </c>
      <c r="K20" s="13">
        <f t="shared" si="1"/>
        <v>11</v>
      </c>
      <c r="L20" s="13">
        <f t="shared" si="1"/>
        <v>11</v>
      </c>
      <c r="M20" s="13">
        <f t="shared" si="1"/>
        <v>0</v>
      </c>
      <c r="N20" s="13">
        <f t="shared" si="1"/>
        <v>1</v>
      </c>
      <c r="O20" s="13">
        <f t="shared" si="1"/>
        <v>9</v>
      </c>
      <c r="P20" s="13">
        <f t="shared" si="1"/>
        <v>11</v>
      </c>
      <c r="Q20" s="13">
        <f t="shared" si="1"/>
        <v>1</v>
      </c>
      <c r="R20" s="13">
        <f t="shared" si="1"/>
        <v>7</v>
      </c>
      <c r="S20" s="13">
        <f t="shared" si="1"/>
        <v>11</v>
      </c>
      <c r="T20" s="13">
        <f t="shared" si="1"/>
        <v>11</v>
      </c>
      <c r="U20" s="13">
        <f t="shared" si="1"/>
        <v>2</v>
      </c>
      <c r="V20" s="13">
        <f>COUNTIF(V9:V19,"x")</f>
        <v>9</v>
      </c>
      <c r="W20" s="13"/>
      <c r="X20" s="4"/>
      <c r="Y20" s="33"/>
    </row>
    <row r="21" spans="1:25" x14ac:dyDescent="0.3">
      <c r="D21" s="33">
        <v>11</v>
      </c>
      <c r="E21" s="33">
        <v>15</v>
      </c>
      <c r="F21" s="33">
        <v>20</v>
      </c>
      <c r="G21" s="33">
        <v>23</v>
      </c>
      <c r="H21" s="33">
        <v>26</v>
      </c>
      <c r="I21" s="33">
        <v>28</v>
      </c>
      <c r="J21" s="33">
        <v>32</v>
      </c>
      <c r="K21" s="33">
        <v>34</v>
      </c>
      <c r="L21" s="33">
        <v>39</v>
      </c>
      <c r="M21" s="33">
        <v>43</v>
      </c>
      <c r="N21" s="33">
        <v>45</v>
      </c>
      <c r="O21" s="33">
        <v>47</v>
      </c>
      <c r="P21" s="33">
        <v>50</v>
      </c>
      <c r="Q21" s="33">
        <v>57</v>
      </c>
      <c r="R21" s="33">
        <v>60</v>
      </c>
      <c r="S21" s="33">
        <v>65</v>
      </c>
      <c r="T21" s="33">
        <v>67</v>
      </c>
      <c r="U21" s="33">
        <v>81</v>
      </c>
      <c r="V21" s="33">
        <v>88</v>
      </c>
      <c r="W21" s="33"/>
      <c r="X21" s="33"/>
      <c r="Y21" s="33">
        <f>163-149</f>
        <v>14</v>
      </c>
    </row>
  </sheetData>
  <mergeCells count="7">
    <mergeCell ref="A4:W4"/>
    <mergeCell ref="A5:W5"/>
    <mergeCell ref="A7:A8"/>
    <mergeCell ref="B7:B8"/>
    <mergeCell ref="C7:C8"/>
    <mergeCell ref="D7:V7"/>
    <mergeCell ref="W7:W8"/>
  </mergeCells>
  <pageMargins left="0.56000000000000005" right="0.4" top="0.33" bottom="0.41"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90"/>
  <sheetViews>
    <sheetView zoomScale="70" zoomScaleNormal="70" workbookViewId="0">
      <pane xSplit="3" ySplit="11" topLeftCell="D12" activePane="bottomRight" state="frozen"/>
      <selection pane="topRight" activeCell="D1" sqref="D1"/>
      <selection pane="bottomLeft" activeCell="A12" sqref="A12"/>
      <selection pane="bottomRight" activeCell="A5" sqref="A5:N5"/>
    </sheetView>
  </sheetViews>
  <sheetFormatPr defaultColWidth="9.109375" defaultRowHeight="13.8" x14ac:dyDescent="0.3"/>
  <cols>
    <col min="1" max="1" width="4.33203125" style="4" customWidth="1"/>
    <col min="2" max="2" width="37.5546875" style="4" customWidth="1"/>
    <col min="3" max="3" width="23.5546875" style="11" customWidth="1"/>
    <col min="4" max="7" width="9.109375" style="4"/>
    <col min="8" max="8" width="13.6640625" style="4" customWidth="1"/>
    <col min="9" max="9" width="10.33203125" style="4" customWidth="1"/>
    <col min="10" max="10" width="9.5546875" style="4" customWidth="1"/>
    <col min="11" max="16384" width="9.109375" style="4"/>
  </cols>
  <sheetData>
    <row r="1" spans="1:14" ht="16.8" x14ac:dyDescent="0.3">
      <c r="B1" s="36" t="s">
        <v>160</v>
      </c>
      <c r="E1" s="35" t="s">
        <v>162</v>
      </c>
      <c r="F1" s="35"/>
      <c r="G1" s="35"/>
      <c r="H1" s="35"/>
      <c r="I1" s="35"/>
      <c r="J1" s="35"/>
      <c r="K1" s="35"/>
      <c r="L1" s="35"/>
      <c r="M1" s="35"/>
    </row>
    <row r="2" spans="1:14" ht="17.399999999999999" x14ac:dyDescent="0.3">
      <c r="B2" s="36" t="s">
        <v>161</v>
      </c>
      <c r="E2" s="32" t="s">
        <v>163</v>
      </c>
      <c r="F2" s="32"/>
      <c r="G2" s="32"/>
      <c r="H2" s="32"/>
      <c r="I2" s="32"/>
      <c r="J2" s="32"/>
      <c r="K2" s="32"/>
      <c r="L2" s="32"/>
      <c r="M2" s="32"/>
    </row>
    <row r="4" spans="1:14" ht="17.399999999999999" x14ac:dyDescent="0.3">
      <c r="A4" s="114" t="s">
        <v>461</v>
      </c>
      <c r="B4" s="114"/>
      <c r="C4" s="114"/>
      <c r="D4" s="114"/>
      <c r="E4" s="114"/>
      <c r="F4" s="114"/>
      <c r="G4" s="114"/>
      <c r="H4" s="114"/>
      <c r="I4" s="114"/>
      <c r="J4" s="114"/>
      <c r="K4" s="114"/>
      <c r="L4" s="114"/>
      <c r="M4" s="114"/>
      <c r="N4" s="114"/>
    </row>
    <row r="5" spans="1:14" ht="18" x14ac:dyDescent="0.3">
      <c r="A5" s="115" t="str">
        <f>'Tổng hợp xã'!A5</f>
        <v>(Kèm theo Báo cáo số      /BC-UBND ngày      tháng      năm 2025 của Ủy ban nhân dân huyện Tu Mơ Rông)</v>
      </c>
      <c r="B5" s="115"/>
      <c r="C5" s="115"/>
      <c r="D5" s="115"/>
      <c r="E5" s="115"/>
      <c r="F5" s="115"/>
      <c r="G5" s="115"/>
      <c r="H5" s="115"/>
      <c r="I5" s="115"/>
      <c r="J5" s="115"/>
      <c r="K5" s="115"/>
      <c r="L5" s="115"/>
      <c r="M5" s="115"/>
      <c r="N5" s="115"/>
    </row>
    <row r="8" spans="1:14" x14ac:dyDescent="0.3">
      <c r="A8" s="116" t="s">
        <v>109</v>
      </c>
      <c r="B8" s="119" t="s">
        <v>14</v>
      </c>
      <c r="C8" s="119" t="s">
        <v>15</v>
      </c>
      <c r="D8" s="12" t="s">
        <v>16</v>
      </c>
      <c r="E8" s="12"/>
      <c r="F8" s="12"/>
      <c r="G8" s="12"/>
      <c r="H8" s="12"/>
      <c r="I8" s="12"/>
      <c r="J8" s="12"/>
      <c r="K8" s="12"/>
      <c r="L8" s="12"/>
      <c r="M8" s="12"/>
      <c r="N8" s="12"/>
    </row>
    <row r="9" spans="1:14" ht="27.6" x14ac:dyDescent="0.3">
      <c r="A9" s="117"/>
      <c r="B9" s="119"/>
      <c r="C9" s="119"/>
      <c r="D9" s="14" t="s">
        <v>110</v>
      </c>
      <c r="E9" s="14" t="s">
        <v>111</v>
      </c>
      <c r="F9" s="14" t="s">
        <v>112</v>
      </c>
      <c r="G9" s="14" t="s">
        <v>113</v>
      </c>
      <c r="H9" s="14" t="s">
        <v>114</v>
      </c>
      <c r="I9" s="14" t="s">
        <v>115</v>
      </c>
      <c r="J9" s="14" t="s">
        <v>116</v>
      </c>
      <c r="K9" s="14" t="s">
        <v>117</v>
      </c>
      <c r="L9" s="14" t="s">
        <v>118</v>
      </c>
      <c r="M9" s="14" t="s">
        <v>119</v>
      </c>
      <c r="N9" s="14" t="s">
        <v>120</v>
      </c>
    </row>
    <row r="10" spans="1:14" s="7" customFormat="1" x14ac:dyDescent="0.3">
      <c r="A10" s="5" t="s">
        <v>6</v>
      </c>
      <c r="B10" s="6" t="s">
        <v>5</v>
      </c>
      <c r="C10" s="5"/>
      <c r="D10" s="64"/>
      <c r="E10" s="65"/>
      <c r="F10" s="65"/>
      <c r="G10" s="65"/>
      <c r="H10" s="65"/>
      <c r="I10" s="65"/>
      <c r="J10" s="65"/>
      <c r="K10" s="65"/>
      <c r="L10" s="65"/>
      <c r="M10" s="65"/>
      <c r="N10" s="65"/>
    </row>
    <row r="11" spans="1:14" s="7" customFormat="1" x14ac:dyDescent="0.3">
      <c r="A11" s="5">
        <v>1</v>
      </c>
      <c r="B11" s="6" t="s">
        <v>3</v>
      </c>
      <c r="C11" s="5"/>
      <c r="D11" s="65" t="s">
        <v>121</v>
      </c>
      <c r="E11" s="65" t="s">
        <v>121</v>
      </c>
      <c r="F11" s="65" t="s">
        <v>121</v>
      </c>
      <c r="G11" s="65" t="s">
        <v>121</v>
      </c>
      <c r="H11" s="65" t="s">
        <v>121</v>
      </c>
      <c r="I11" s="65" t="s">
        <v>121</v>
      </c>
      <c r="J11" s="65" t="s">
        <v>121</v>
      </c>
      <c r="K11" s="65" t="s">
        <v>121</v>
      </c>
      <c r="L11" s="65" t="s">
        <v>121</v>
      </c>
      <c r="M11" s="65" t="s">
        <v>121</v>
      </c>
      <c r="N11" s="65" t="s">
        <v>121</v>
      </c>
    </row>
    <row r="12" spans="1:14" ht="82.8" x14ac:dyDescent="0.3">
      <c r="A12" s="2" t="s">
        <v>0</v>
      </c>
      <c r="B12" s="3" t="s">
        <v>2</v>
      </c>
      <c r="C12" s="2" t="s">
        <v>4</v>
      </c>
      <c r="D12" s="66" t="s">
        <v>121</v>
      </c>
      <c r="E12" s="66" t="s">
        <v>121</v>
      </c>
      <c r="F12" s="66" t="s">
        <v>121</v>
      </c>
      <c r="G12" s="66" t="s">
        <v>121</v>
      </c>
      <c r="H12" s="66" t="s">
        <v>121</v>
      </c>
      <c r="I12" s="66" t="s">
        <v>121</v>
      </c>
      <c r="J12" s="66" t="s">
        <v>121</v>
      </c>
      <c r="K12" s="66" t="s">
        <v>121</v>
      </c>
      <c r="L12" s="66" t="s">
        <v>121</v>
      </c>
      <c r="M12" s="66" t="s">
        <v>121</v>
      </c>
      <c r="N12" s="66" t="s">
        <v>121</v>
      </c>
    </row>
    <row r="13" spans="1:14" ht="41.4" x14ac:dyDescent="0.3">
      <c r="A13" s="2"/>
      <c r="B13" s="3" t="s">
        <v>1</v>
      </c>
      <c r="C13" s="2" t="s">
        <v>4</v>
      </c>
      <c r="D13" s="66" t="s">
        <v>121</v>
      </c>
      <c r="E13" s="66" t="s">
        <v>121</v>
      </c>
      <c r="F13" s="66" t="s">
        <v>121</v>
      </c>
      <c r="G13" s="66" t="s">
        <v>121</v>
      </c>
      <c r="H13" s="66" t="s">
        <v>121</v>
      </c>
      <c r="I13" s="66" t="s">
        <v>121</v>
      </c>
      <c r="J13" s="66" t="s">
        <v>121</v>
      </c>
      <c r="K13" s="66" t="s">
        <v>121</v>
      </c>
      <c r="L13" s="66" t="s">
        <v>121</v>
      </c>
      <c r="M13" s="66" t="s">
        <v>121</v>
      </c>
      <c r="N13" s="66" t="s">
        <v>121</v>
      </c>
    </row>
    <row r="14" spans="1:14" s="7" customFormat="1" x14ac:dyDescent="0.3">
      <c r="A14" s="5" t="s">
        <v>7</v>
      </c>
      <c r="B14" s="6" t="s">
        <v>8</v>
      </c>
      <c r="C14" s="5"/>
      <c r="D14" s="65"/>
      <c r="E14" s="65"/>
      <c r="F14" s="65"/>
      <c r="G14" s="65"/>
      <c r="H14" s="65"/>
      <c r="I14" s="65"/>
      <c r="J14" s="65"/>
      <c r="K14" s="65"/>
      <c r="L14" s="65"/>
      <c r="M14" s="65"/>
      <c r="N14" s="65"/>
    </row>
    <row r="15" spans="1:14" s="7" customFormat="1" x14ac:dyDescent="0.3">
      <c r="A15" s="5"/>
      <c r="B15" s="6" t="s">
        <v>23</v>
      </c>
      <c r="C15" s="5"/>
      <c r="D15" s="65" t="s">
        <v>4</v>
      </c>
      <c r="E15" s="65" t="s">
        <v>4</v>
      </c>
      <c r="F15" s="65" t="s">
        <v>4</v>
      </c>
      <c r="G15" s="65" t="s">
        <v>4</v>
      </c>
      <c r="H15" s="65" t="s">
        <v>4</v>
      </c>
      <c r="I15" s="65" t="s">
        <v>4</v>
      </c>
      <c r="J15" s="65" t="s">
        <v>4</v>
      </c>
      <c r="K15" s="65" t="s">
        <v>4</v>
      </c>
      <c r="L15" s="65" t="s">
        <v>4</v>
      </c>
      <c r="M15" s="65" t="s">
        <v>4</v>
      </c>
      <c r="N15" s="65" t="s">
        <v>4</v>
      </c>
    </row>
    <row r="16" spans="1:14" ht="57.75" customHeight="1" x14ac:dyDescent="0.3">
      <c r="A16" s="2"/>
      <c r="B16" s="3" t="s">
        <v>9</v>
      </c>
      <c r="C16" s="8">
        <v>1</v>
      </c>
      <c r="D16" s="24">
        <v>1</v>
      </c>
      <c r="E16" s="24">
        <v>1</v>
      </c>
      <c r="F16" s="24">
        <v>1</v>
      </c>
      <c r="G16" s="24">
        <v>1</v>
      </c>
      <c r="H16" s="24">
        <v>1</v>
      </c>
      <c r="I16" s="24">
        <v>1</v>
      </c>
      <c r="J16" s="24">
        <v>1</v>
      </c>
      <c r="K16" s="24">
        <v>1</v>
      </c>
      <c r="L16" s="24">
        <v>1</v>
      </c>
      <c r="M16" s="24" t="s">
        <v>256</v>
      </c>
      <c r="N16" s="24">
        <v>1</v>
      </c>
    </row>
    <row r="17" spans="1:14" ht="72" customHeight="1" x14ac:dyDescent="0.3">
      <c r="A17" s="2"/>
      <c r="B17" s="3" t="s">
        <v>11</v>
      </c>
      <c r="C17" s="2" t="s">
        <v>10</v>
      </c>
      <c r="D17" s="20" t="s">
        <v>148</v>
      </c>
      <c r="E17" s="20" t="s">
        <v>257</v>
      </c>
      <c r="F17" s="24" t="s">
        <v>146</v>
      </c>
      <c r="G17" s="67" t="s">
        <v>258</v>
      </c>
      <c r="H17" s="68" t="s">
        <v>259</v>
      </c>
      <c r="I17" s="24" t="s">
        <v>149</v>
      </c>
      <c r="J17" s="68" t="s">
        <v>260</v>
      </c>
      <c r="K17" s="68" t="s">
        <v>261</v>
      </c>
      <c r="L17" s="24" t="s">
        <v>262</v>
      </c>
      <c r="M17" s="24" t="s">
        <v>263</v>
      </c>
      <c r="N17" s="24" t="s">
        <v>150</v>
      </c>
    </row>
    <row r="18" spans="1:14" ht="40.799999999999997" x14ac:dyDescent="0.3">
      <c r="A18" s="2"/>
      <c r="B18" s="3" t="s">
        <v>12</v>
      </c>
      <c r="C18" s="1" t="s">
        <v>13</v>
      </c>
      <c r="D18" s="20" t="s">
        <v>264</v>
      </c>
      <c r="E18" s="20" t="s">
        <v>265</v>
      </c>
      <c r="F18" s="69" t="s">
        <v>147</v>
      </c>
      <c r="G18" s="67" t="s">
        <v>266</v>
      </c>
      <c r="H18" s="68" t="s">
        <v>267</v>
      </c>
      <c r="I18" s="24" t="s">
        <v>268</v>
      </c>
      <c r="J18" s="68" t="s">
        <v>269</v>
      </c>
      <c r="K18" s="68" t="s">
        <v>270</v>
      </c>
      <c r="L18" s="24" t="s">
        <v>271</v>
      </c>
      <c r="M18" s="68" t="s">
        <v>272</v>
      </c>
      <c r="N18" s="24" t="s">
        <v>151</v>
      </c>
    </row>
    <row r="19" spans="1:14" ht="114" customHeight="1" x14ac:dyDescent="0.3">
      <c r="A19" s="2"/>
      <c r="B19" s="3" t="s">
        <v>17</v>
      </c>
      <c r="C19" s="2" t="s">
        <v>18</v>
      </c>
      <c r="D19" s="23" t="s">
        <v>273</v>
      </c>
      <c r="E19" s="20" t="s">
        <v>274</v>
      </c>
      <c r="F19" s="69" t="s">
        <v>275</v>
      </c>
      <c r="G19" s="29" t="s">
        <v>276</v>
      </c>
      <c r="H19" s="68" t="s">
        <v>277</v>
      </c>
      <c r="I19" s="30" t="s">
        <v>278</v>
      </c>
      <c r="J19" s="67" t="s">
        <v>279</v>
      </c>
      <c r="K19" s="68" t="s">
        <v>280</v>
      </c>
      <c r="L19" s="24" t="s">
        <v>281</v>
      </c>
      <c r="M19" s="68" t="s">
        <v>282</v>
      </c>
      <c r="N19" s="24" t="s">
        <v>283</v>
      </c>
    </row>
    <row r="20" spans="1:14" s="7" customFormat="1" x14ac:dyDescent="0.3">
      <c r="A20" s="5"/>
      <c r="B20" s="6" t="s">
        <v>20</v>
      </c>
      <c r="C20" s="5"/>
      <c r="D20" s="65" t="s">
        <v>4</v>
      </c>
      <c r="E20" s="65" t="s">
        <v>4</v>
      </c>
      <c r="F20" s="65" t="s">
        <v>4</v>
      </c>
      <c r="G20" s="65" t="s">
        <v>4</v>
      </c>
      <c r="H20" s="65" t="s">
        <v>4</v>
      </c>
      <c r="I20" s="65" t="s">
        <v>4</v>
      </c>
      <c r="J20" s="65" t="s">
        <v>4</v>
      </c>
      <c r="K20" s="65" t="s">
        <v>4</v>
      </c>
      <c r="L20" s="65" t="s">
        <v>4</v>
      </c>
      <c r="M20" s="65" t="s">
        <v>4</v>
      </c>
      <c r="N20" s="65" t="s">
        <v>4</v>
      </c>
    </row>
    <row r="21" spans="1:14" ht="41.4" x14ac:dyDescent="0.3">
      <c r="A21" s="2"/>
      <c r="B21" s="3" t="s">
        <v>19</v>
      </c>
      <c r="C21" s="2" t="s">
        <v>4</v>
      </c>
      <c r="D21" s="70" t="s">
        <v>4</v>
      </c>
      <c r="E21" s="70" t="s">
        <v>4</v>
      </c>
      <c r="F21" s="70" t="s">
        <v>4</v>
      </c>
      <c r="G21" s="70" t="s">
        <v>4</v>
      </c>
      <c r="H21" s="70" t="s">
        <v>4</v>
      </c>
      <c r="I21" s="70" t="s">
        <v>4</v>
      </c>
      <c r="J21" s="70" t="s">
        <v>4</v>
      </c>
      <c r="K21" s="70" t="s">
        <v>4</v>
      </c>
      <c r="L21" s="70" t="s">
        <v>4</v>
      </c>
      <c r="M21" s="70" t="s">
        <v>4</v>
      </c>
      <c r="N21" s="70" t="s">
        <v>4</v>
      </c>
    </row>
    <row r="22" spans="1:14" ht="27.6" x14ac:dyDescent="0.3">
      <c r="A22" s="2"/>
      <c r="B22" s="3" t="s">
        <v>21</v>
      </c>
      <c r="C22" s="2" t="s">
        <v>4</v>
      </c>
      <c r="D22" s="70" t="s">
        <v>4</v>
      </c>
      <c r="E22" s="70" t="s">
        <v>4</v>
      </c>
      <c r="F22" s="70" t="s">
        <v>4</v>
      </c>
      <c r="G22" s="70" t="s">
        <v>4</v>
      </c>
      <c r="H22" s="70" t="s">
        <v>4</v>
      </c>
      <c r="I22" s="70" t="s">
        <v>4</v>
      </c>
      <c r="J22" s="70" t="s">
        <v>4</v>
      </c>
      <c r="K22" s="70" t="s">
        <v>4</v>
      </c>
      <c r="L22" s="70" t="s">
        <v>4</v>
      </c>
      <c r="M22" s="70" t="s">
        <v>4</v>
      </c>
      <c r="N22" s="70" t="s">
        <v>4</v>
      </c>
    </row>
    <row r="23" spans="1:14" s="7" customFormat="1" x14ac:dyDescent="0.3">
      <c r="A23" s="5"/>
      <c r="B23" s="6" t="s">
        <v>22</v>
      </c>
      <c r="C23" s="5"/>
      <c r="D23" s="65" t="s">
        <v>4</v>
      </c>
      <c r="E23" s="65" t="s">
        <v>4</v>
      </c>
      <c r="F23" s="65" t="s">
        <v>4</v>
      </c>
      <c r="G23" s="65" t="s">
        <v>4</v>
      </c>
      <c r="H23" s="65" t="s">
        <v>4</v>
      </c>
      <c r="I23" s="65" t="s">
        <v>4</v>
      </c>
      <c r="J23" s="65" t="s">
        <v>4</v>
      </c>
      <c r="K23" s="65" t="s">
        <v>4</v>
      </c>
      <c r="L23" s="65" t="s">
        <v>4</v>
      </c>
      <c r="M23" s="65" t="s">
        <v>4</v>
      </c>
      <c r="N23" s="65" t="s">
        <v>4</v>
      </c>
    </row>
    <row r="24" spans="1:14" x14ac:dyDescent="0.3">
      <c r="A24" s="2"/>
      <c r="B24" s="3" t="s">
        <v>24</v>
      </c>
      <c r="C24" s="2" t="s">
        <v>4</v>
      </c>
      <c r="D24" s="70" t="s">
        <v>4</v>
      </c>
      <c r="E24" s="70" t="s">
        <v>4</v>
      </c>
      <c r="F24" s="70" t="s">
        <v>4</v>
      </c>
      <c r="G24" s="70" t="s">
        <v>4</v>
      </c>
      <c r="H24" s="70" t="s">
        <v>4</v>
      </c>
      <c r="I24" s="70" t="s">
        <v>4</v>
      </c>
      <c r="J24" s="70" t="s">
        <v>4</v>
      </c>
      <c r="K24" s="70" t="s">
        <v>4</v>
      </c>
      <c r="L24" s="70" t="s">
        <v>4</v>
      </c>
      <c r="M24" s="70" t="s">
        <v>4</v>
      </c>
      <c r="N24" s="70" t="s">
        <v>4</v>
      </c>
    </row>
    <row r="25" spans="1:14" ht="31.5" customHeight="1" x14ac:dyDescent="0.3">
      <c r="A25" s="2"/>
      <c r="B25" s="3" t="s">
        <v>25</v>
      </c>
      <c r="C25" s="2" t="s">
        <v>26</v>
      </c>
      <c r="D25" s="70" t="s">
        <v>4</v>
      </c>
      <c r="E25" s="70" t="s">
        <v>4</v>
      </c>
      <c r="F25" s="70" t="s">
        <v>4</v>
      </c>
      <c r="G25" s="70" t="s">
        <v>4</v>
      </c>
      <c r="H25" s="70" t="s">
        <v>4</v>
      </c>
      <c r="I25" s="70" t="s">
        <v>4</v>
      </c>
      <c r="J25" s="70" t="s">
        <v>4</v>
      </c>
      <c r="K25" s="70" t="s">
        <v>4</v>
      </c>
      <c r="L25" s="70" t="s">
        <v>4</v>
      </c>
      <c r="M25" s="66" t="s">
        <v>284</v>
      </c>
      <c r="N25" s="70" t="s">
        <v>4</v>
      </c>
    </row>
    <row r="26" spans="1:14" s="7" customFormat="1" x14ac:dyDescent="0.3">
      <c r="A26" s="5"/>
      <c r="B26" s="6" t="s">
        <v>28</v>
      </c>
      <c r="C26" s="5"/>
      <c r="D26" s="65" t="s">
        <v>4</v>
      </c>
      <c r="E26" s="65" t="s">
        <v>4</v>
      </c>
      <c r="F26" s="65" t="s">
        <v>4</v>
      </c>
      <c r="G26" s="65" t="s">
        <v>121</v>
      </c>
      <c r="H26" s="65" t="s">
        <v>4</v>
      </c>
      <c r="I26" s="65" t="s">
        <v>4</v>
      </c>
      <c r="J26" s="65" t="s">
        <v>4</v>
      </c>
      <c r="K26" s="65" t="s">
        <v>4</v>
      </c>
      <c r="L26" s="65" t="s">
        <v>4</v>
      </c>
      <c r="M26" s="65" t="s">
        <v>4</v>
      </c>
      <c r="N26" s="65" t="s">
        <v>121</v>
      </c>
    </row>
    <row r="27" spans="1:14" ht="126.75" customHeight="1" x14ac:dyDescent="0.3">
      <c r="A27" s="2"/>
      <c r="B27" s="3" t="s">
        <v>27</v>
      </c>
      <c r="C27" s="18" t="s">
        <v>29</v>
      </c>
      <c r="D27" s="70" t="s">
        <v>4</v>
      </c>
      <c r="E27" s="70" t="s">
        <v>4</v>
      </c>
      <c r="F27" s="70" t="s">
        <v>4</v>
      </c>
      <c r="G27" s="71" t="s">
        <v>121</v>
      </c>
      <c r="H27" s="70" t="s">
        <v>4</v>
      </c>
      <c r="I27" s="70" t="s">
        <v>4</v>
      </c>
      <c r="J27" s="70" t="s">
        <v>4</v>
      </c>
      <c r="K27" s="70" t="s">
        <v>4</v>
      </c>
      <c r="L27" s="70" t="s">
        <v>4</v>
      </c>
      <c r="M27" s="70" t="s">
        <v>4</v>
      </c>
      <c r="N27" s="71" t="s">
        <v>121</v>
      </c>
    </row>
    <row r="28" spans="1:14" s="7" customFormat="1" x14ac:dyDescent="0.3">
      <c r="A28" s="5"/>
      <c r="B28" s="6" t="s">
        <v>30</v>
      </c>
      <c r="C28" s="5"/>
      <c r="D28" s="65" t="s">
        <v>121</v>
      </c>
      <c r="E28" s="65" t="s">
        <v>121</v>
      </c>
      <c r="F28" s="65" t="s">
        <v>121</v>
      </c>
      <c r="G28" s="65" t="s">
        <v>4</v>
      </c>
      <c r="H28" s="65" t="s">
        <v>4</v>
      </c>
      <c r="I28" s="65" t="s">
        <v>121</v>
      </c>
      <c r="J28" s="65" t="s">
        <v>4</v>
      </c>
      <c r="K28" s="65" t="s">
        <v>121</v>
      </c>
      <c r="L28" s="65" t="s">
        <v>121</v>
      </c>
      <c r="M28" s="65" t="s">
        <v>121</v>
      </c>
      <c r="N28" s="65" t="s">
        <v>121</v>
      </c>
    </row>
    <row r="29" spans="1:14" ht="41.4" x14ac:dyDescent="0.3">
      <c r="A29" s="2"/>
      <c r="B29" s="3" t="s">
        <v>31</v>
      </c>
      <c r="C29" s="2" t="s">
        <v>4</v>
      </c>
      <c r="D29" s="70" t="s">
        <v>4</v>
      </c>
      <c r="E29" s="70" t="s">
        <v>4</v>
      </c>
      <c r="F29" s="70" t="s">
        <v>4</v>
      </c>
      <c r="G29" s="70" t="s">
        <v>4</v>
      </c>
      <c r="H29" s="70" t="s">
        <v>4</v>
      </c>
      <c r="I29" s="70" t="s">
        <v>4</v>
      </c>
      <c r="J29" s="70" t="s">
        <v>4</v>
      </c>
      <c r="K29" s="70" t="s">
        <v>4</v>
      </c>
      <c r="L29" s="70" t="s">
        <v>4</v>
      </c>
      <c r="M29" s="70" t="s">
        <v>4</v>
      </c>
      <c r="N29" s="70" t="s">
        <v>4</v>
      </c>
    </row>
    <row r="30" spans="1:14" ht="48.75" customHeight="1" x14ac:dyDescent="0.3">
      <c r="A30" s="2"/>
      <c r="B30" s="3" t="s">
        <v>33</v>
      </c>
      <c r="C30" s="2" t="s">
        <v>4</v>
      </c>
      <c r="D30" s="72" t="s">
        <v>121</v>
      </c>
      <c r="E30" s="72" t="s">
        <v>121</v>
      </c>
      <c r="F30" s="72" t="s">
        <v>121</v>
      </c>
      <c r="G30" s="70" t="s">
        <v>4</v>
      </c>
      <c r="H30" s="70" t="s">
        <v>4</v>
      </c>
      <c r="I30" s="72" t="s">
        <v>121</v>
      </c>
      <c r="J30" s="70" t="s">
        <v>4</v>
      </c>
      <c r="K30" s="72" t="s">
        <v>121</v>
      </c>
      <c r="L30" s="72" t="s">
        <v>121</v>
      </c>
      <c r="M30" s="72" t="s">
        <v>121</v>
      </c>
      <c r="N30" s="72" t="s">
        <v>121</v>
      </c>
    </row>
    <row r="31" spans="1:14" ht="41.4" x14ac:dyDescent="0.3">
      <c r="A31" s="2"/>
      <c r="B31" s="3" t="s">
        <v>32</v>
      </c>
      <c r="C31" s="8">
        <v>1</v>
      </c>
      <c r="D31" s="70" t="s">
        <v>4</v>
      </c>
      <c r="E31" s="70" t="s">
        <v>4</v>
      </c>
      <c r="F31" s="70" t="s">
        <v>4</v>
      </c>
      <c r="G31" s="70" t="s">
        <v>4</v>
      </c>
      <c r="H31" s="70" t="s">
        <v>4</v>
      </c>
      <c r="I31" s="70" t="s">
        <v>4</v>
      </c>
      <c r="J31" s="70" t="s">
        <v>4</v>
      </c>
      <c r="K31" s="70" t="s">
        <v>4</v>
      </c>
      <c r="L31" s="70" t="s">
        <v>4</v>
      </c>
      <c r="M31" s="70" t="s">
        <v>4</v>
      </c>
      <c r="N31" s="70" t="s">
        <v>4</v>
      </c>
    </row>
    <row r="32" spans="1:14" s="7" customFormat="1" x14ac:dyDescent="0.3">
      <c r="A32" s="5"/>
      <c r="B32" s="6" t="s">
        <v>34</v>
      </c>
      <c r="C32" s="5"/>
      <c r="D32" s="65" t="s">
        <v>4</v>
      </c>
      <c r="E32" s="65" t="s">
        <v>4</v>
      </c>
      <c r="F32" s="65" t="s">
        <v>4</v>
      </c>
      <c r="G32" s="65" t="s">
        <v>4</v>
      </c>
      <c r="H32" s="65" t="s">
        <v>4</v>
      </c>
      <c r="I32" s="65" t="s">
        <v>4</v>
      </c>
      <c r="J32" s="65" t="s">
        <v>4</v>
      </c>
      <c r="K32" s="65" t="s">
        <v>4</v>
      </c>
      <c r="L32" s="65" t="s">
        <v>4</v>
      </c>
      <c r="M32" s="65" t="s">
        <v>4</v>
      </c>
      <c r="N32" s="65" t="s">
        <v>4</v>
      </c>
    </row>
    <row r="33" spans="1:14" ht="27.6" x14ac:dyDescent="0.3">
      <c r="A33" s="2"/>
      <c r="B33" s="3" t="s">
        <v>35</v>
      </c>
      <c r="C33" s="2" t="s">
        <v>4</v>
      </c>
      <c r="D33" s="70" t="s">
        <v>4</v>
      </c>
      <c r="E33" s="70" t="s">
        <v>4</v>
      </c>
      <c r="F33" s="70" t="s">
        <v>4</v>
      </c>
      <c r="G33" s="70" t="s">
        <v>4</v>
      </c>
      <c r="H33" s="70" t="s">
        <v>4</v>
      </c>
      <c r="I33" s="70" t="s">
        <v>4</v>
      </c>
      <c r="J33" s="70" t="s">
        <v>4</v>
      </c>
      <c r="K33" s="70" t="s">
        <v>4</v>
      </c>
      <c r="L33" s="70" t="s">
        <v>4</v>
      </c>
      <c r="M33" s="70" t="s">
        <v>4</v>
      </c>
      <c r="N33" s="70" t="s">
        <v>4</v>
      </c>
    </row>
    <row r="34" spans="1:14" s="7" customFormat="1" x14ac:dyDescent="0.3">
      <c r="A34" s="5"/>
      <c r="B34" s="6" t="s">
        <v>36</v>
      </c>
      <c r="C34" s="5"/>
      <c r="D34" s="65" t="s">
        <v>4</v>
      </c>
      <c r="E34" s="65" t="s">
        <v>4</v>
      </c>
      <c r="F34" s="65" t="s">
        <v>4</v>
      </c>
      <c r="G34" s="65" t="s">
        <v>4</v>
      </c>
      <c r="H34" s="65" t="s">
        <v>4</v>
      </c>
      <c r="I34" s="65" t="s">
        <v>4</v>
      </c>
      <c r="J34" s="65" t="s">
        <v>4</v>
      </c>
      <c r="K34" s="65" t="s">
        <v>4</v>
      </c>
      <c r="L34" s="65" t="s">
        <v>4</v>
      </c>
      <c r="M34" s="65" t="s">
        <v>4</v>
      </c>
      <c r="N34" s="65" t="s">
        <v>4</v>
      </c>
    </row>
    <row r="35" spans="1:14" x14ac:dyDescent="0.3">
      <c r="A35" s="2"/>
      <c r="B35" s="3" t="s">
        <v>37</v>
      </c>
      <c r="C35" s="1" t="s">
        <v>4</v>
      </c>
      <c r="D35" s="66" t="s">
        <v>4</v>
      </c>
      <c r="E35" s="66" t="s">
        <v>4</v>
      </c>
      <c r="F35" s="66" t="s">
        <v>4</v>
      </c>
      <c r="G35" s="66" t="s">
        <v>4</v>
      </c>
      <c r="H35" s="66" t="s">
        <v>4</v>
      </c>
      <c r="I35" s="66" t="s">
        <v>4</v>
      </c>
      <c r="J35" s="66" t="s">
        <v>4</v>
      </c>
      <c r="K35" s="66" t="s">
        <v>4</v>
      </c>
      <c r="L35" s="66" t="s">
        <v>4</v>
      </c>
      <c r="M35" s="66" t="s">
        <v>4</v>
      </c>
      <c r="N35" s="66" t="s">
        <v>4</v>
      </c>
    </row>
    <row r="36" spans="1:14" x14ac:dyDescent="0.3">
      <c r="A36" s="2"/>
      <c r="B36" s="3" t="s">
        <v>38</v>
      </c>
      <c r="C36" s="1" t="s">
        <v>4</v>
      </c>
      <c r="D36" s="66" t="s">
        <v>4</v>
      </c>
      <c r="E36" s="66" t="s">
        <v>4</v>
      </c>
      <c r="F36" s="66" t="s">
        <v>4</v>
      </c>
      <c r="G36" s="66" t="s">
        <v>4</v>
      </c>
      <c r="H36" s="66" t="s">
        <v>4</v>
      </c>
      <c r="I36" s="66" t="s">
        <v>4</v>
      </c>
      <c r="J36" s="66" t="s">
        <v>4</v>
      </c>
      <c r="K36" s="66" t="s">
        <v>4</v>
      </c>
      <c r="L36" s="66" t="s">
        <v>4</v>
      </c>
      <c r="M36" s="66" t="s">
        <v>4</v>
      </c>
      <c r="N36" s="66" t="s">
        <v>4</v>
      </c>
    </row>
    <row r="37" spans="1:14" ht="27.6" x14ac:dyDescent="0.3">
      <c r="A37" s="2"/>
      <c r="B37" s="3" t="s">
        <v>39</v>
      </c>
      <c r="C37" s="1" t="s">
        <v>4</v>
      </c>
      <c r="D37" s="66" t="s">
        <v>4</v>
      </c>
      <c r="E37" s="66" t="s">
        <v>4</v>
      </c>
      <c r="F37" s="66" t="s">
        <v>4</v>
      </c>
      <c r="G37" s="66" t="s">
        <v>4</v>
      </c>
      <c r="H37" s="66" t="s">
        <v>4</v>
      </c>
      <c r="I37" s="66" t="s">
        <v>4</v>
      </c>
      <c r="J37" s="66" t="s">
        <v>4</v>
      </c>
      <c r="K37" s="66" t="s">
        <v>4</v>
      </c>
      <c r="L37" s="66" t="s">
        <v>4</v>
      </c>
      <c r="M37" s="66" t="s">
        <v>4</v>
      </c>
      <c r="N37" s="66" t="s">
        <v>4</v>
      </c>
    </row>
    <row r="38" spans="1:14" ht="27.6" x14ac:dyDescent="0.3">
      <c r="A38" s="2"/>
      <c r="B38" s="3" t="s">
        <v>40</v>
      </c>
      <c r="C38" s="1" t="s">
        <v>4</v>
      </c>
      <c r="D38" s="66" t="s">
        <v>4</v>
      </c>
      <c r="E38" s="66" t="s">
        <v>4</v>
      </c>
      <c r="F38" s="66" t="s">
        <v>4</v>
      </c>
      <c r="G38" s="66" t="s">
        <v>4</v>
      </c>
      <c r="H38" s="66" t="s">
        <v>4</v>
      </c>
      <c r="I38" s="66" t="s">
        <v>4</v>
      </c>
      <c r="J38" s="66" t="s">
        <v>4</v>
      </c>
      <c r="K38" s="66" t="s">
        <v>4</v>
      </c>
      <c r="L38" s="66" t="s">
        <v>4</v>
      </c>
      <c r="M38" s="66" t="s">
        <v>4</v>
      </c>
      <c r="N38" s="66" t="s">
        <v>4</v>
      </c>
    </row>
    <row r="39" spans="1:14" s="7" customFormat="1" x14ac:dyDescent="0.3">
      <c r="A39" s="5"/>
      <c r="B39" s="6" t="s">
        <v>41</v>
      </c>
      <c r="C39" s="5"/>
      <c r="D39" s="65" t="s">
        <v>4</v>
      </c>
      <c r="E39" s="65" t="s">
        <v>4</v>
      </c>
      <c r="F39" s="65" t="s">
        <v>4</v>
      </c>
      <c r="G39" s="65" t="s">
        <v>4</v>
      </c>
      <c r="H39" s="65" t="s">
        <v>4</v>
      </c>
      <c r="I39" s="65" t="s">
        <v>4</v>
      </c>
      <c r="J39" s="65" t="s">
        <v>4</v>
      </c>
      <c r="K39" s="65" t="s">
        <v>4</v>
      </c>
      <c r="L39" s="65" t="s">
        <v>4</v>
      </c>
      <c r="M39" s="65" t="s">
        <v>4</v>
      </c>
      <c r="N39" s="65" t="s">
        <v>4</v>
      </c>
    </row>
    <row r="40" spans="1:14" x14ac:dyDescent="0.3">
      <c r="A40" s="2"/>
      <c r="B40" s="3" t="s">
        <v>42</v>
      </c>
      <c r="C40" s="2" t="s">
        <v>45</v>
      </c>
      <c r="D40" s="66" t="s">
        <v>4</v>
      </c>
      <c r="E40" s="66" t="s">
        <v>4</v>
      </c>
      <c r="F40" s="66" t="s">
        <v>4</v>
      </c>
      <c r="G40" s="66" t="s">
        <v>4</v>
      </c>
      <c r="H40" s="66" t="s">
        <v>4</v>
      </c>
      <c r="I40" s="66" t="s">
        <v>4</v>
      </c>
      <c r="J40" s="66" t="s">
        <v>4</v>
      </c>
      <c r="K40" s="66" t="s">
        <v>4</v>
      </c>
      <c r="L40" s="66" t="s">
        <v>4</v>
      </c>
      <c r="M40" s="66" t="s">
        <v>4</v>
      </c>
      <c r="N40" s="66" t="s">
        <v>4</v>
      </c>
    </row>
    <row r="41" spans="1:14" ht="41.4" x14ac:dyDescent="0.3">
      <c r="A41" s="2"/>
      <c r="B41" s="3" t="s">
        <v>43</v>
      </c>
      <c r="C41" s="2" t="s">
        <v>44</v>
      </c>
      <c r="D41" s="66" t="s">
        <v>4</v>
      </c>
      <c r="E41" s="66" t="s">
        <v>4</v>
      </c>
      <c r="F41" s="66" t="s">
        <v>4</v>
      </c>
      <c r="G41" s="66" t="s">
        <v>4</v>
      </c>
      <c r="H41" s="66" t="s">
        <v>4</v>
      </c>
      <c r="I41" s="66" t="s">
        <v>4</v>
      </c>
      <c r="J41" s="66" t="s">
        <v>4</v>
      </c>
      <c r="K41" s="66" t="s">
        <v>4</v>
      </c>
      <c r="L41" s="66" t="s">
        <v>285</v>
      </c>
      <c r="M41" s="66" t="s">
        <v>4</v>
      </c>
      <c r="N41" s="66" t="s">
        <v>4</v>
      </c>
    </row>
    <row r="42" spans="1:14" s="7" customFormat="1" x14ac:dyDescent="0.3">
      <c r="A42" s="5" t="s">
        <v>46</v>
      </c>
      <c r="B42" s="6" t="s">
        <v>47</v>
      </c>
      <c r="C42" s="5"/>
      <c r="D42" s="65"/>
      <c r="E42" s="65"/>
      <c r="F42" s="65"/>
      <c r="G42" s="65"/>
      <c r="H42" s="65"/>
      <c r="I42" s="65"/>
      <c r="J42" s="65"/>
      <c r="K42" s="65"/>
      <c r="L42" s="65"/>
      <c r="M42" s="65"/>
      <c r="N42" s="65"/>
    </row>
    <row r="43" spans="1:14" s="7" customFormat="1" x14ac:dyDescent="0.3">
      <c r="A43" s="5"/>
      <c r="B43" s="6" t="s">
        <v>48</v>
      </c>
      <c r="C43" s="5"/>
      <c r="D43" s="65" t="s">
        <v>121</v>
      </c>
      <c r="E43" s="65" t="s">
        <v>121</v>
      </c>
      <c r="F43" s="65" t="s">
        <v>121</v>
      </c>
      <c r="G43" s="65" t="s">
        <v>121</v>
      </c>
      <c r="H43" s="65" t="s">
        <v>121</v>
      </c>
      <c r="I43" s="65" t="s">
        <v>121</v>
      </c>
      <c r="J43" s="65" t="s">
        <v>121</v>
      </c>
      <c r="K43" s="65" t="s">
        <v>121</v>
      </c>
      <c r="L43" s="65" t="s">
        <v>121</v>
      </c>
      <c r="M43" s="65" t="s">
        <v>121</v>
      </c>
      <c r="N43" s="65" t="s">
        <v>121</v>
      </c>
    </row>
    <row r="44" spans="1:14" ht="27.6" x14ac:dyDescent="0.3">
      <c r="A44" s="2"/>
      <c r="B44" s="3" t="s">
        <v>49</v>
      </c>
      <c r="C44" s="66" t="s">
        <v>295</v>
      </c>
      <c r="D44" s="71" t="s">
        <v>121</v>
      </c>
      <c r="E44" s="71" t="s">
        <v>121</v>
      </c>
      <c r="F44" s="71" t="s">
        <v>121</v>
      </c>
      <c r="G44" s="71" t="s">
        <v>121</v>
      </c>
      <c r="H44" s="71" t="s">
        <v>121</v>
      </c>
      <c r="I44" s="71" t="s">
        <v>121</v>
      </c>
      <c r="J44" s="71" t="s">
        <v>121</v>
      </c>
      <c r="K44" s="71" t="s">
        <v>121</v>
      </c>
      <c r="L44" s="71" t="s">
        <v>121</v>
      </c>
      <c r="M44" s="71" t="s">
        <v>121</v>
      </c>
      <c r="N44" s="71" t="s">
        <v>121</v>
      </c>
    </row>
    <row r="45" spans="1:14" s="7" customFormat="1" x14ac:dyDescent="0.3">
      <c r="A45" s="5"/>
      <c r="B45" s="6" t="s">
        <v>50</v>
      </c>
      <c r="C45" s="5"/>
      <c r="D45" s="65" t="s">
        <v>121</v>
      </c>
      <c r="E45" s="65" t="s">
        <v>121</v>
      </c>
      <c r="F45" s="65" t="s">
        <v>121</v>
      </c>
      <c r="G45" s="65" t="s">
        <v>121</v>
      </c>
      <c r="H45" s="65" t="s">
        <v>121</v>
      </c>
      <c r="I45" s="65" t="s">
        <v>121</v>
      </c>
      <c r="J45" s="65" t="s">
        <v>121</v>
      </c>
      <c r="K45" s="65" t="s">
        <v>4</v>
      </c>
      <c r="L45" s="65" t="s">
        <v>121</v>
      </c>
      <c r="M45" s="65" t="s">
        <v>121</v>
      </c>
      <c r="N45" s="65" t="s">
        <v>121</v>
      </c>
    </row>
    <row r="46" spans="1:14" ht="18" customHeight="1" x14ac:dyDescent="0.3">
      <c r="A46" s="2"/>
      <c r="B46" s="3" t="s">
        <v>51</v>
      </c>
      <c r="C46" s="2" t="s">
        <v>53</v>
      </c>
      <c r="D46" s="73">
        <f>(21.63+1.89)%</f>
        <v>0.23519999999999999</v>
      </c>
      <c r="E46" s="73">
        <f>(19.23+2.08)%</f>
        <v>0.21310000000000001</v>
      </c>
      <c r="F46" s="73">
        <v>0.19339999999999999</v>
      </c>
      <c r="G46" s="73">
        <f>+(26.6+7.71)%</f>
        <v>0.34310000000000002</v>
      </c>
      <c r="H46" s="73">
        <f>+(17.22+1.71)%</f>
        <v>0.1893</v>
      </c>
      <c r="I46" s="73">
        <f>+(19.74+4.74)%</f>
        <v>0.24479999999999996</v>
      </c>
      <c r="J46" s="73">
        <f>+(18.74+1.05)%</f>
        <v>0.19789999999999999</v>
      </c>
      <c r="K46" s="73">
        <f>+(12.96)%</f>
        <v>0.12960000000000002</v>
      </c>
      <c r="L46" s="73">
        <f>+(17.98+2.2)%</f>
        <v>0.20180000000000001</v>
      </c>
      <c r="M46" s="73">
        <f>+(15.95+3.5)%</f>
        <v>0.19450000000000001</v>
      </c>
      <c r="N46" s="73">
        <f>+(25.71+6.35)%</f>
        <v>0.3206</v>
      </c>
    </row>
    <row r="47" spans="1:14" s="7" customFormat="1" x14ac:dyDescent="0.3">
      <c r="A47" s="5"/>
      <c r="B47" s="6" t="s">
        <v>54</v>
      </c>
      <c r="C47" s="5"/>
      <c r="D47" s="65" t="s">
        <v>121</v>
      </c>
      <c r="E47" s="65" t="s">
        <v>4</v>
      </c>
      <c r="F47" s="65" t="s">
        <v>4</v>
      </c>
      <c r="G47" s="65" t="s">
        <v>4</v>
      </c>
      <c r="H47" s="65" t="s">
        <v>4</v>
      </c>
      <c r="I47" s="65" t="s">
        <v>4</v>
      </c>
      <c r="J47" s="65" t="s">
        <v>4</v>
      </c>
      <c r="K47" s="65" t="s">
        <v>4</v>
      </c>
      <c r="L47" s="65" t="s">
        <v>4</v>
      </c>
      <c r="M47" s="65" t="s">
        <v>4</v>
      </c>
      <c r="N47" s="65" t="s">
        <v>121</v>
      </c>
    </row>
    <row r="48" spans="1:14" ht="66" x14ac:dyDescent="0.3">
      <c r="A48" s="2"/>
      <c r="B48" s="3" t="s">
        <v>55</v>
      </c>
      <c r="C48" s="2" t="s">
        <v>57</v>
      </c>
      <c r="D48" s="66" t="s">
        <v>121</v>
      </c>
      <c r="E48" s="74" t="s">
        <v>286</v>
      </c>
      <c r="F48" s="66" t="s">
        <v>4</v>
      </c>
      <c r="G48" s="66" t="s">
        <v>4</v>
      </c>
      <c r="H48" s="66" t="s">
        <v>4</v>
      </c>
      <c r="I48" s="66" t="s">
        <v>4</v>
      </c>
      <c r="J48" s="66" t="s">
        <v>4</v>
      </c>
      <c r="K48" s="66" t="s">
        <v>4</v>
      </c>
      <c r="L48" s="66" t="s">
        <v>287</v>
      </c>
      <c r="M48" s="66" t="s">
        <v>4</v>
      </c>
      <c r="N48" s="66" t="s">
        <v>121</v>
      </c>
    </row>
    <row r="49" spans="1:14" ht="52.8" x14ac:dyDescent="0.3">
      <c r="A49" s="2"/>
      <c r="B49" s="3" t="s">
        <v>56</v>
      </c>
      <c r="C49" s="2" t="s">
        <v>58</v>
      </c>
      <c r="D49" s="66" t="s">
        <v>121</v>
      </c>
      <c r="E49" s="74" t="s">
        <v>288</v>
      </c>
      <c r="F49" s="66" t="s">
        <v>4</v>
      </c>
      <c r="G49" s="66" t="s">
        <v>4</v>
      </c>
      <c r="H49" s="66" t="s">
        <v>4</v>
      </c>
      <c r="I49" s="66" t="s">
        <v>4</v>
      </c>
      <c r="J49" s="66" t="s">
        <v>4</v>
      </c>
      <c r="K49" s="66" t="s">
        <v>4</v>
      </c>
      <c r="L49" s="75" t="s">
        <v>289</v>
      </c>
      <c r="M49" s="66" t="s">
        <v>4</v>
      </c>
      <c r="N49" s="66" t="s">
        <v>121</v>
      </c>
    </row>
    <row r="50" spans="1:14" s="7" customFormat="1" ht="27.6" x14ac:dyDescent="0.3">
      <c r="A50" s="5"/>
      <c r="B50" s="9" t="s">
        <v>59</v>
      </c>
      <c r="C50" s="5"/>
      <c r="D50" s="65" t="s">
        <v>4</v>
      </c>
      <c r="E50" s="65" t="s">
        <v>4</v>
      </c>
      <c r="F50" s="65" t="s">
        <v>4</v>
      </c>
      <c r="G50" s="65" t="s">
        <v>4</v>
      </c>
      <c r="H50" s="65" t="s">
        <v>4</v>
      </c>
      <c r="I50" s="65" t="s">
        <v>4</v>
      </c>
      <c r="J50" s="65" t="s">
        <v>4</v>
      </c>
      <c r="K50" s="65" t="s">
        <v>4</v>
      </c>
      <c r="L50" s="65" t="s">
        <v>4</v>
      </c>
      <c r="M50" s="65" t="s">
        <v>4</v>
      </c>
      <c r="N50" s="65" t="s">
        <v>4</v>
      </c>
    </row>
    <row r="51" spans="1:14" ht="32.25" customHeight="1" x14ac:dyDescent="0.3">
      <c r="A51" s="2"/>
      <c r="B51" s="3" t="s">
        <v>60</v>
      </c>
      <c r="C51" s="2" t="s">
        <v>4</v>
      </c>
      <c r="D51" s="70" t="s">
        <v>4</v>
      </c>
      <c r="E51" s="70" t="s">
        <v>4</v>
      </c>
      <c r="F51" s="70" t="s">
        <v>4</v>
      </c>
      <c r="G51" s="70" t="s">
        <v>4</v>
      </c>
      <c r="H51" s="70" t="s">
        <v>4</v>
      </c>
      <c r="I51" s="70" t="s">
        <v>4</v>
      </c>
      <c r="J51" s="70" t="s">
        <v>4</v>
      </c>
      <c r="K51" s="70" t="s">
        <v>4</v>
      </c>
      <c r="L51" s="70" t="s">
        <v>4</v>
      </c>
      <c r="M51" s="70" t="s">
        <v>4</v>
      </c>
      <c r="N51" s="70" t="s">
        <v>4</v>
      </c>
    </row>
    <row r="52" spans="1:14" ht="40.5" customHeight="1" x14ac:dyDescent="0.3">
      <c r="A52" s="2"/>
      <c r="B52" s="3" t="s">
        <v>61</v>
      </c>
      <c r="C52" s="2" t="s">
        <v>4</v>
      </c>
      <c r="D52" s="70" t="s">
        <v>4</v>
      </c>
      <c r="E52" s="70" t="s">
        <v>4</v>
      </c>
      <c r="F52" s="70" t="s">
        <v>4</v>
      </c>
      <c r="G52" s="70" t="s">
        <v>4</v>
      </c>
      <c r="H52" s="70" t="s">
        <v>4</v>
      </c>
      <c r="I52" s="70" t="s">
        <v>4</v>
      </c>
      <c r="J52" s="70" t="s">
        <v>4</v>
      </c>
      <c r="K52" s="70" t="s">
        <v>4</v>
      </c>
      <c r="L52" s="70" t="s">
        <v>4</v>
      </c>
      <c r="M52" s="70" t="s">
        <v>4</v>
      </c>
      <c r="N52" s="70" t="s">
        <v>4</v>
      </c>
    </row>
    <row r="53" spans="1:14" ht="80.25" customHeight="1" x14ac:dyDescent="0.3">
      <c r="A53" s="2"/>
      <c r="B53" s="3" t="s">
        <v>62</v>
      </c>
      <c r="C53" s="21" t="s">
        <v>65</v>
      </c>
      <c r="D53" s="70" t="s">
        <v>4</v>
      </c>
      <c r="E53" s="70" t="s">
        <v>4</v>
      </c>
      <c r="F53" s="70" t="s">
        <v>4</v>
      </c>
      <c r="G53" s="70" t="s">
        <v>4</v>
      </c>
      <c r="H53" s="70" t="s">
        <v>4</v>
      </c>
      <c r="I53" s="70" t="s">
        <v>4</v>
      </c>
      <c r="J53" s="70" t="s">
        <v>4</v>
      </c>
      <c r="K53" s="70" t="s">
        <v>4</v>
      </c>
      <c r="L53" s="70" t="s">
        <v>4</v>
      </c>
      <c r="M53" s="70" t="s">
        <v>4</v>
      </c>
      <c r="N53" s="70" t="s">
        <v>4</v>
      </c>
    </row>
    <row r="54" spans="1:14" ht="59.25" customHeight="1" x14ac:dyDescent="0.3">
      <c r="A54" s="2"/>
      <c r="B54" s="3" t="s">
        <v>63</v>
      </c>
      <c r="C54" s="2" t="s">
        <v>4</v>
      </c>
      <c r="D54" s="70" t="s">
        <v>4</v>
      </c>
      <c r="E54" s="70" t="s">
        <v>4</v>
      </c>
      <c r="F54" s="70" t="s">
        <v>4</v>
      </c>
      <c r="G54" s="70" t="s">
        <v>4</v>
      </c>
      <c r="H54" s="70" t="s">
        <v>4</v>
      </c>
      <c r="I54" s="70" t="s">
        <v>4</v>
      </c>
      <c r="J54" s="70" t="s">
        <v>4</v>
      </c>
      <c r="K54" s="70" t="s">
        <v>4</v>
      </c>
      <c r="L54" s="70" t="s">
        <v>4</v>
      </c>
      <c r="M54" s="70" t="s">
        <v>4</v>
      </c>
      <c r="N54" s="70" t="s">
        <v>4</v>
      </c>
    </row>
    <row r="55" spans="1:14" ht="27.6" x14ac:dyDescent="0.3">
      <c r="A55" s="2"/>
      <c r="B55" s="3" t="s">
        <v>64</v>
      </c>
      <c r="C55" s="2" t="s">
        <v>4</v>
      </c>
      <c r="D55" s="70" t="s">
        <v>4</v>
      </c>
      <c r="E55" s="70" t="s">
        <v>4</v>
      </c>
      <c r="F55" s="70" t="s">
        <v>4</v>
      </c>
      <c r="G55" s="70" t="s">
        <v>4</v>
      </c>
      <c r="H55" s="70" t="s">
        <v>4</v>
      </c>
      <c r="I55" s="70" t="s">
        <v>4</v>
      </c>
      <c r="J55" s="70" t="s">
        <v>4</v>
      </c>
      <c r="K55" s="70" t="s">
        <v>4</v>
      </c>
      <c r="L55" s="70" t="s">
        <v>4</v>
      </c>
      <c r="M55" s="70" t="s">
        <v>4</v>
      </c>
      <c r="N55" s="70" t="s">
        <v>4</v>
      </c>
    </row>
    <row r="56" spans="1:14" s="7" customFormat="1" x14ac:dyDescent="0.3">
      <c r="A56" s="5" t="s">
        <v>67</v>
      </c>
      <c r="B56" s="9" t="s">
        <v>66</v>
      </c>
      <c r="C56" s="5"/>
      <c r="D56" s="65"/>
      <c r="E56" s="65"/>
      <c r="F56" s="65"/>
      <c r="G56" s="65"/>
      <c r="H56" s="65"/>
      <c r="I56" s="65"/>
      <c r="J56" s="65"/>
      <c r="K56" s="65"/>
      <c r="L56" s="65"/>
      <c r="M56" s="65"/>
      <c r="N56" s="65"/>
    </row>
    <row r="57" spans="1:14" s="7" customFormat="1" x14ac:dyDescent="0.3">
      <c r="A57" s="5"/>
      <c r="B57" s="9" t="s">
        <v>68</v>
      </c>
      <c r="C57" s="5"/>
      <c r="D57" s="65" t="s">
        <v>121</v>
      </c>
      <c r="E57" s="65" t="s">
        <v>121</v>
      </c>
      <c r="F57" s="65" t="s">
        <v>121</v>
      </c>
      <c r="G57" s="65" t="s">
        <v>121</v>
      </c>
      <c r="H57" s="65" t="s">
        <v>121</v>
      </c>
      <c r="I57" s="65" t="s">
        <v>121</v>
      </c>
      <c r="J57" s="65" t="s">
        <v>121</v>
      </c>
      <c r="K57" s="65" t="s">
        <v>121</v>
      </c>
      <c r="L57" s="65" t="s">
        <v>121</v>
      </c>
      <c r="M57" s="65" t="s">
        <v>121</v>
      </c>
      <c r="N57" s="65" t="s">
        <v>4</v>
      </c>
    </row>
    <row r="58" spans="1:14" ht="215.25" customHeight="1" x14ac:dyDescent="0.3">
      <c r="A58" s="2"/>
      <c r="B58" s="3" t="s">
        <v>69</v>
      </c>
      <c r="C58" s="10" t="s">
        <v>108</v>
      </c>
      <c r="D58" s="70" t="s">
        <v>4</v>
      </c>
      <c r="E58" s="70" t="s">
        <v>4</v>
      </c>
      <c r="F58" s="70" t="s">
        <v>4</v>
      </c>
      <c r="G58" s="70" t="s">
        <v>4</v>
      </c>
      <c r="H58" s="70" t="s">
        <v>4</v>
      </c>
      <c r="I58" s="70" t="s">
        <v>4</v>
      </c>
      <c r="J58" s="70" t="s">
        <v>4</v>
      </c>
      <c r="K58" s="70" t="s">
        <v>4</v>
      </c>
      <c r="L58" s="70" t="s">
        <v>4</v>
      </c>
      <c r="M58" s="70" t="s">
        <v>4</v>
      </c>
      <c r="N58" s="70" t="s">
        <v>4</v>
      </c>
    </row>
    <row r="59" spans="1:14" ht="55.2" x14ac:dyDescent="0.3">
      <c r="A59" s="2"/>
      <c r="B59" s="3" t="s">
        <v>70</v>
      </c>
      <c r="C59" s="2" t="s">
        <v>57</v>
      </c>
      <c r="D59" s="70" t="s">
        <v>121</v>
      </c>
      <c r="E59" s="70" t="s">
        <v>121</v>
      </c>
      <c r="F59" s="70" t="s">
        <v>121</v>
      </c>
      <c r="G59" s="70" t="s">
        <v>121</v>
      </c>
      <c r="H59" s="70" t="s">
        <v>121</v>
      </c>
      <c r="I59" s="70" t="s">
        <v>121</v>
      </c>
      <c r="J59" s="70" t="s">
        <v>121</v>
      </c>
      <c r="K59" s="70" t="s">
        <v>121</v>
      </c>
      <c r="L59" s="70" t="s">
        <v>121</v>
      </c>
      <c r="M59" s="70" t="s">
        <v>121</v>
      </c>
      <c r="N59" s="70" t="s">
        <v>4</v>
      </c>
    </row>
    <row r="60" spans="1:14" s="7" customFormat="1" x14ac:dyDescent="0.3">
      <c r="A60" s="5"/>
      <c r="B60" s="9" t="s">
        <v>71</v>
      </c>
      <c r="C60" s="5"/>
      <c r="D60" s="65" t="s">
        <v>121</v>
      </c>
      <c r="E60" s="65" t="s">
        <v>4</v>
      </c>
      <c r="F60" s="65" t="s">
        <v>121</v>
      </c>
      <c r="G60" s="65" t="s">
        <v>121</v>
      </c>
      <c r="H60" s="65" t="s">
        <v>121</v>
      </c>
      <c r="I60" s="65" t="s">
        <v>4</v>
      </c>
      <c r="J60" s="65" t="s">
        <v>4</v>
      </c>
      <c r="K60" s="65" t="s">
        <v>4</v>
      </c>
      <c r="L60" s="65" t="s">
        <v>4</v>
      </c>
      <c r="M60" s="65" t="s">
        <v>4</v>
      </c>
      <c r="N60" s="65" t="s">
        <v>4</v>
      </c>
    </row>
    <row r="61" spans="1:14" ht="41.4" x14ac:dyDescent="0.3">
      <c r="A61" s="2"/>
      <c r="B61" s="3" t="s">
        <v>72</v>
      </c>
      <c r="C61" s="2" t="s">
        <v>76</v>
      </c>
      <c r="D61" s="70" t="s">
        <v>4</v>
      </c>
      <c r="E61" s="70" t="s">
        <v>4</v>
      </c>
      <c r="F61" s="70" t="s">
        <v>4</v>
      </c>
      <c r="G61" s="70" t="s">
        <v>4</v>
      </c>
      <c r="H61" s="70" t="s">
        <v>4</v>
      </c>
      <c r="I61" s="70" t="s">
        <v>4</v>
      </c>
      <c r="J61" s="70" t="s">
        <v>4</v>
      </c>
      <c r="K61" s="70" t="s">
        <v>4</v>
      </c>
      <c r="L61" s="76" t="s">
        <v>290</v>
      </c>
      <c r="M61" s="70" t="s">
        <v>4</v>
      </c>
      <c r="N61" s="70" t="s">
        <v>4</v>
      </c>
    </row>
    <row r="62" spans="1:14" x14ac:dyDescent="0.3">
      <c r="A62" s="2"/>
      <c r="B62" s="3" t="s">
        <v>73</v>
      </c>
      <c r="C62" s="2" t="s">
        <v>4</v>
      </c>
      <c r="D62" s="70" t="s">
        <v>4</v>
      </c>
      <c r="E62" s="70" t="s">
        <v>4</v>
      </c>
      <c r="F62" s="70" t="s">
        <v>4</v>
      </c>
      <c r="G62" s="70" t="s">
        <v>4</v>
      </c>
      <c r="H62" s="70" t="s">
        <v>4</v>
      </c>
      <c r="I62" s="70" t="s">
        <v>4</v>
      </c>
      <c r="J62" s="70" t="s">
        <v>4</v>
      </c>
      <c r="K62" s="70" t="s">
        <v>4</v>
      </c>
      <c r="L62" s="66" t="s">
        <v>4</v>
      </c>
      <c r="M62" s="70" t="s">
        <v>4</v>
      </c>
      <c r="N62" s="70" t="s">
        <v>4</v>
      </c>
    </row>
    <row r="63" spans="1:14" ht="41.4" x14ac:dyDescent="0.3">
      <c r="A63" s="2"/>
      <c r="B63" s="3" t="s">
        <v>74</v>
      </c>
      <c r="C63" s="2" t="s">
        <v>52</v>
      </c>
      <c r="D63" s="70">
        <v>32.6</v>
      </c>
      <c r="E63" s="70">
        <v>26.1</v>
      </c>
      <c r="F63" s="70">
        <v>30.9</v>
      </c>
      <c r="G63" s="70">
        <v>30.3</v>
      </c>
      <c r="H63" s="70">
        <v>35</v>
      </c>
      <c r="I63" s="70">
        <v>26.5</v>
      </c>
      <c r="J63" s="70">
        <v>25.5</v>
      </c>
      <c r="K63" s="70">
        <v>26.5</v>
      </c>
      <c r="L63" s="75" t="s">
        <v>291</v>
      </c>
      <c r="M63" s="70">
        <v>26.5</v>
      </c>
      <c r="N63" s="70">
        <v>26.5</v>
      </c>
    </row>
    <row r="64" spans="1:14" ht="41.4" x14ac:dyDescent="0.3">
      <c r="A64" s="2"/>
      <c r="B64" s="3" t="s">
        <v>75</v>
      </c>
      <c r="C64" s="2" t="s">
        <v>77</v>
      </c>
      <c r="D64" s="70" t="s">
        <v>4</v>
      </c>
      <c r="E64" s="70" t="s">
        <v>4</v>
      </c>
      <c r="F64" s="70" t="s">
        <v>4</v>
      </c>
      <c r="G64" s="70" t="s">
        <v>4</v>
      </c>
      <c r="H64" s="70" t="s">
        <v>4</v>
      </c>
      <c r="I64" s="70" t="s">
        <v>4</v>
      </c>
      <c r="J64" s="70" t="s">
        <v>4</v>
      </c>
      <c r="K64" s="70" t="s">
        <v>4</v>
      </c>
      <c r="L64" s="77" t="s">
        <v>292</v>
      </c>
      <c r="M64" s="70" t="s">
        <v>4</v>
      </c>
      <c r="N64" s="70" t="s">
        <v>4</v>
      </c>
    </row>
    <row r="65" spans="1:14" s="7" customFormat="1" x14ac:dyDescent="0.3">
      <c r="A65" s="5"/>
      <c r="B65" s="9" t="s">
        <v>78</v>
      </c>
      <c r="C65" s="5"/>
      <c r="D65" s="65" t="s">
        <v>4</v>
      </c>
      <c r="E65" s="65" t="s">
        <v>4</v>
      </c>
      <c r="F65" s="65" t="s">
        <v>4</v>
      </c>
      <c r="G65" s="65" t="s">
        <v>4</v>
      </c>
      <c r="H65" s="65" t="s">
        <v>4</v>
      </c>
      <c r="I65" s="65" t="s">
        <v>4</v>
      </c>
      <c r="J65" s="65" t="s">
        <v>4</v>
      </c>
      <c r="K65" s="65" t="s">
        <v>4</v>
      </c>
      <c r="L65" s="65" t="s">
        <v>4</v>
      </c>
      <c r="M65" s="65" t="s">
        <v>4</v>
      </c>
      <c r="N65" s="65" t="s">
        <v>4</v>
      </c>
    </row>
    <row r="66" spans="1:14" ht="55.2" x14ac:dyDescent="0.3">
      <c r="A66" s="2"/>
      <c r="B66" s="3" t="s">
        <v>79</v>
      </c>
      <c r="C66" s="8">
        <v>0.7</v>
      </c>
      <c r="D66" s="70" t="s">
        <v>4</v>
      </c>
      <c r="E66" s="70" t="s">
        <v>4</v>
      </c>
      <c r="F66" s="70" t="s">
        <v>4</v>
      </c>
      <c r="G66" s="70" t="s">
        <v>4</v>
      </c>
      <c r="H66" s="70" t="s">
        <v>4</v>
      </c>
      <c r="I66" s="70" t="s">
        <v>4</v>
      </c>
      <c r="J66" s="70" t="s">
        <v>4</v>
      </c>
      <c r="K66" s="70" t="s">
        <v>4</v>
      </c>
      <c r="L66" s="78" t="s">
        <v>293</v>
      </c>
      <c r="M66" s="70" t="s">
        <v>4</v>
      </c>
      <c r="N66" s="70" t="s">
        <v>4</v>
      </c>
    </row>
    <row r="67" spans="1:14" s="7" customFormat="1" x14ac:dyDescent="0.3">
      <c r="A67" s="5"/>
      <c r="B67" s="9" t="s">
        <v>80</v>
      </c>
      <c r="C67" s="5"/>
      <c r="D67" s="65" t="s">
        <v>4</v>
      </c>
      <c r="E67" s="65" t="s">
        <v>4</v>
      </c>
      <c r="F67" s="65" t="s">
        <v>4</v>
      </c>
      <c r="G67" s="65" t="s">
        <v>4</v>
      </c>
      <c r="H67" s="65" t="s">
        <v>4</v>
      </c>
      <c r="I67" s="65" t="s">
        <v>4</v>
      </c>
      <c r="J67" s="65" t="s">
        <v>4</v>
      </c>
      <c r="K67" s="65" t="s">
        <v>4</v>
      </c>
      <c r="L67" s="65" t="s">
        <v>4</v>
      </c>
      <c r="M67" s="65" t="s">
        <v>4</v>
      </c>
      <c r="N67" s="65" t="s">
        <v>4</v>
      </c>
    </row>
    <row r="68" spans="1:14" ht="82.8" x14ac:dyDescent="0.3">
      <c r="A68" s="2"/>
      <c r="B68" s="3" t="s">
        <v>81</v>
      </c>
      <c r="C68" s="1" t="s">
        <v>82</v>
      </c>
      <c r="D68" s="70" t="s">
        <v>4</v>
      </c>
      <c r="E68" s="70" t="s">
        <v>4</v>
      </c>
      <c r="F68" s="70" t="s">
        <v>4</v>
      </c>
      <c r="G68" s="70" t="s">
        <v>4</v>
      </c>
      <c r="H68" s="70" t="s">
        <v>4</v>
      </c>
      <c r="I68" s="70" t="s">
        <v>4</v>
      </c>
      <c r="J68" s="70" t="s">
        <v>4</v>
      </c>
      <c r="K68" s="70" t="s">
        <v>4</v>
      </c>
      <c r="L68" s="76" t="s">
        <v>294</v>
      </c>
      <c r="M68" s="70" t="s">
        <v>4</v>
      </c>
      <c r="N68" s="70" t="s">
        <v>4</v>
      </c>
    </row>
    <row r="69" spans="1:14" ht="41.4" x14ac:dyDescent="0.3">
      <c r="A69" s="2"/>
      <c r="B69" s="3" t="s">
        <v>83</v>
      </c>
      <c r="C69" s="2" t="s">
        <v>76</v>
      </c>
      <c r="D69" s="70" t="s">
        <v>4</v>
      </c>
      <c r="E69" s="70" t="s">
        <v>4</v>
      </c>
      <c r="F69" s="70" t="s">
        <v>4</v>
      </c>
      <c r="G69" s="70" t="s">
        <v>4</v>
      </c>
      <c r="H69" s="70" t="s">
        <v>4</v>
      </c>
      <c r="I69" s="70" t="s">
        <v>4</v>
      </c>
      <c r="J69" s="70" t="s">
        <v>4</v>
      </c>
      <c r="K69" s="70" t="s">
        <v>4</v>
      </c>
      <c r="L69" s="70" t="s">
        <v>4</v>
      </c>
      <c r="M69" s="70" t="s">
        <v>4</v>
      </c>
      <c r="N69" s="70" t="s">
        <v>4</v>
      </c>
    </row>
    <row r="70" spans="1:14" ht="55.2" x14ac:dyDescent="0.3">
      <c r="A70" s="2"/>
      <c r="B70" s="3" t="s">
        <v>84</v>
      </c>
      <c r="C70" s="2" t="s">
        <v>4</v>
      </c>
      <c r="D70" s="70" t="s">
        <v>4</v>
      </c>
      <c r="E70" s="70" t="s">
        <v>4</v>
      </c>
      <c r="F70" s="70" t="s">
        <v>4</v>
      </c>
      <c r="G70" s="70" t="s">
        <v>4</v>
      </c>
      <c r="H70" s="70" t="s">
        <v>4</v>
      </c>
      <c r="I70" s="70" t="s">
        <v>4</v>
      </c>
      <c r="J70" s="70" t="s">
        <v>4</v>
      </c>
      <c r="K70" s="70" t="s">
        <v>4</v>
      </c>
      <c r="L70" s="70" t="s">
        <v>4</v>
      </c>
      <c r="M70" s="70" t="s">
        <v>4</v>
      </c>
      <c r="N70" s="70" t="s">
        <v>4</v>
      </c>
    </row>
    <row r="71" spans="1:14" ht="27.6" x14ac:dyDescent="0.3">
      <c r="A71" s="2"/>
      <c r="B71" s="3" t="s">
        <v>85</v>
      </c>
      <c r="C71" s="2" t="s">
        <v>4</v>
      </c>
      <c r="D71" s="70" t="s">
        <v>4</v>
      </c>
      <c r="E71" s="70" t="s">
        <v>4</v>
      </c>
      <c r="F71" s="70" t="s">
        <v>4</v>
      </c>
      <c r="G71" s="70" t="s">
        <v>4</v>
      </c>
      <c r="H71" s="70" t="s">
        <v>4</v>
      </c>
      <c r="I71" s="70" t="s">
        <v>4</v>
      </c>
      <c r="J71" s="70" t="s">
        <v>4</v>
      </c>
      <c r="K71" s="70" t="s">
        <v>4</v>
      </c>
      <c r="L71" s="70" t="s">
        <v>4</v>
      </c>
      <c r="M71" s="70" t="s">
        <v>4</v>
      </c>
      <c r="N71" s="70" t="s">
        <v>4</v>
      </c>
    </row>
    <row r="72" spans="1:14" ht="27.6" x14ac:dyDescent="0.3">
      <c r="A72" s="2"/>
      <c r="B72" s="3" t="s">
        <v>86</v>
      </c>
      <c r="C72" s="2" t="s">
        <v>4</v>
      </c>
      <c r="D72" s="70" t="s">
        <v>4</v>
      </c>
      <c r="E72" s="70" t="s">
        <v>4</v>
      </c>
      <c r="F72" s="70" t="s">
        <v>4</v>
      </c>
      <c r="G72" s="70" t="s">
        <v>4</v>
      </c>
      <c r="H72" s="70" t="s">
        <v>4</v>
      </c>
      <c r="I72" s="70" t="s">
        <v>4</v>
      </c>
      <c r="J72" s="70" t="s">
        <v>4</v>
      </c>
      <c r="K72" s="70" t="s">
        <v>4</v>
      </c>
      <c r="L72" s="70" t="s">
        <v>4</v>
      </c>
      <c r="M72" s="70" t="s">
        <v>4</v>
      </c>
      <c r="N72" s="70" t="s">
        <v>4</v>
      </c>
    </row>
    <row r="73" spans="1:14" ht="41.4" x14ac:dyDescent="0.3">
      <c r="A73" s="2"/>
      <c r="B73" s="3" t="s">
        <v>87</v>
      </c>
      <c r="C73" s="2" t="s">
        <v>88</v>
      </c>
      <c r="D73" s="70" t="s">
        <v>4</v>
      </c>
      <c r="E73" s="70" t="s">
        <v>4</v>
      </c>
      <c r="F73" s="70" t="s">
        <v>4</v>
      </c>
      <c r="G73" s="70" t="s">
        <v>4</v>
      </c>
      <c r="H73" s="70" t="s">
        <v>4</v>
      </c>
      <c r="I73" s="70" t="s">
        <v>4</v>
      </c>
      <c r="J73" s="70" t="s">
        <v>4</v>
      </c>
      <c r="K73" s="70" t="s">
        <v>4</v>
      </c>
      <c r="L73" s="70" t="s">
        <v>4</v>
      </c>
      <c r="M73" s="70" t="s">
        <v>4</v>
      </c>
      <c r="N73" s="70" t="s">
        <v>4</v>
      </c>
    </row>
    <row r="74" spans="1:14" ht="55.2" x14ac:dyDescent="0.3">
      <c r="A74" s="2"/>
      <c r="B74" s="3" t="s">
        <v>89</v>
      </c>
      <c r="C74" s="8">
        <v>1</v>
      </c>
      <c r="D74" s="70" t="s">
        <v>4</v>
      </c>
      <c r="E74" s="70" t="s">
        <v>4</v>
      </c>
      <c r="F74" s="70" t="s">
        <v>4</v>
      </c>
      <c r="G74" s="70" t="s">
        <v>4</v>
      </c>
      <c r="H74" s="70" t="s">
        <v>4</v>
      </c>
      <c r="I74" s="70" t="s">
        <v>4</v>
      </c>
      <c r="J74" s="70" t="s">
        <v>4</v>
      </c>
      <c r="K74" s="70" t="s">
        <v>4</v>
      </c>
      <c r="L74" s="70" t="s">
        <v>4</v>
      </c>
      <c r="M74" s="70" t="s">
        <v>4</v>
      </c>
      <c r="N74" s="70" t="s">
        <v>4</v>
      </c>
    </row>
    <row r="75" spans="1:14" ht="41.4" x14ac:dyDescent="0.3">
      <c r="A75" s="2"/>
      <c r="B75" s="3" t="s">
        <v>91</v>
      </c>
      <c r="C75" s="2" t="s">
        <v>88</v>
      </c>
      <c r="D75" s="70" t="s">
        <v>4</v>
      </c>
      <c r="E75" s="70" t="s">
        <v>4</v>
      </c>
      <c r="F75" s="70" t="s">
        <v>4</v>
      </c>
      <c r="G75" s="70" t="s">
        <v>4</v>
      </c>
      <c r="H75" s="70" t="s">
        <v>4</v>
      </c>
      <c r="I75" s="70" t="s">
        <v>4</v>
      </c>
      <c r="J75" s="70" t="s">
        <v>4</v>
      </c>
      <c r="K75" s="70" t="s">
        <v>4</v>
      </c>
      <c r="L75" s="70" t="s">
        <v>4</v>
      </c>
      <c r="M75" s="70" t="s">
        <v>4</v>
      </c>
      <c r="N75" s="70" t="s">
        <v>4</v>
      </c>
    </row>
    <row r="76" spans="1:14" ht="41.4" x14ac:dyDescent="0.3">
      <c r="A76" s="2"/>
      <c r="B76" s="3" t="s">
        <v>90</v>
      </c>
      <c r="C76" s="2" t="s">
        <v>18</v>
      </c>
      <c r="D76" s="70" t="s">
        <v>4</v>
      </c>
      <c r="E76" s="70" t="s">
        <v>4</v>
      </c>
      <c r="F76" s="70" t="s">
        <v>4</v>
      </c>
      <c r="G76" s="70" t="s">
        <v>4</v>
      </c>
      <c r="H76" s="70" t="s">
        <v>4</v>
      </c>
      <c r="I76" s="70" t="s">
        <v>4</v>
      </c>
      <c r="J76" s="70" t="s">
        <v>4</v>
      </c>
      <c r="K76" s="70" t="s">
        <v>4</v>
      </c>
      <c r="L76" s="70" t="s">
        <v>4</v>
      </c>
      <c r="M76" s="70" t="s">
        <v>4</v>
      </c>
      <c r="N76" s="70" t="s">
        <v>4</v>
      </c>
    </row>
    <row r="77" spans="1:14" ht="41.4" x14ac:dyDescent="0.3">
      <c r="A77" s="2"/>
      <c r="B77" s="3" t="s">
        <v>92</v>
      </c>
      <c r="C77" s="8">
        <v>1</v>
      </c>
      <c r="D77" s="70" t="s">
        <v>4</v>
      </c>
      <c r="E77" s="70" t="s">
        <v>4</v>
      </c>
      <c r="F77" s="70" t="s">
        <v>4</v>
      </c>
      <c r="G77" s="70" t="s">
        <v>4</v>
      </c>
      <c r="H77" s="70" t="s">
        <v>4</v>
      </c>
      <c r="I77" s="70" t="s">
        <v>4</v>
      </c>
      <c r="J77" s="70" t="s">
        <v>4</v>
      </c>
      <c r="K77" s="70" t="s">
        <v>4</v>
      </c>
      <c r="L77" s="70" t="s">
        <v>4</v>
      </c>
      <c r="M77" s="70" t="s">
        <v>4</v>
      </c>
      <c r="N77" s="70" t="s">
        <v>4</v>
      </c>
    </row>
    <row r="78" spans="1:14" ht="27.6" x14ac:dyDescent="0.3">
      <c r="A78" s="2"/>
      <c r="B78" s="3" t="s">
        <v>93</v>
      </c>
      <c r="C78" s="2" t="s">
        <v>95</v>
      </c>
      <c r="D78" s="70" t="s">
        <v>4</v>
      </c>
      <c r="E78" s="70" t="s">
        <v>4</v>
      </c>
      <c r="F78" s="70" t="s">
        <v>4</v>
      </c>
      <c r="G78" s="70" t="s">
        <v>4</v>
      </c>
      <c r="H78" s="70" t="s">
        <v>4</v>
      </c>
      <c r="I78" s="70" t="s">
        <v>4</v>
      </c>
      <c r="J78" s="70" t="s">
        <v>4</v>
      </c>
      <c r="K78" s="70" t="s">
        <v>4</v>
      </c>
      <c r="L78" s="70" t="s">
        <v>4</v>
      </c>
      <c r="M78" s="70" t="s">
        <v>4</v>
      </c>
      <c r="N78" s="70" t="s">
        <v>4</v>
      </c>
    </row>
    <row r="79" spans="1:14" ht="41.4" x14ac:dyDescent="0.3">
      <c r="A79" s="2"/>
      <c r="B79" s="3" t="s">
        <v>94</v>
      </c>
      <c r="C79" s="2" t="s">
        <v>95</v>
      </c>
      <c r="D79" s="70" t="s">
        <v>4</v>
      </c>
      <c r="E79" s="70" t="s">
        <v>4</v>
      </c>
      <c r="F79" s="70" t="s">
        <v>4</v>
      </c>
      <c r="G79" s="70" t="s">
        <v>4</v>
      </c>
      <c r="H79" s="70" t="s">
        <v>4</v>
      </c>
      <c r="I79" s="70" t="s">
        <v>4</v>
      </c>
      <c r="J79" s="70" t="s">
        <v>4</v>
      </c>
      <c r="K79" s="70" t="s">
        <v>4</v>
      </c>
      <c r="L79" s="70" t="s">
        <v>4</v>
      </c>
      <c r="M79" s="70" t="s">
        <v>4</v>
      </c>
      <c r="N79" s="70" t="s">
        <v>4</v>
      </c>
    </row>
    <row r="80" spans="1:14" s="7" customFormat="1" x14ac:dyDescent="0.3">
      <c r="A80" s="5" t="s">
        <v>97</v>
      </c>
      <c r="B80" s="9" t="s">
        <v>96</v>
      </c>
      <c r="C80" s="5"/>
      <c r="D80" s="65"/>
      <c r="E80" s="65"/>
      <c r="F80" s="65"/>
      <c r="G80" s="65"/>
      <c r="H80" s="65"/>
      <c r="I80" s="65"/>
      <c r="J80" s="65"/>
      <c r="K80" s="65"/>
      <c r="L80" s="65"/>
      <c r="M80" s="65"/>
      <c r="N80" s="65"/>
    </row>
    <row r="81" spans="1:14" s="7" customFormat="1" ht="27.6" x14ac:dyDescent="0.3">
      <c r="A81" s="5"/>
      <c r="B81" s="9" t="s">
        <v>98</v>
      </c>
      <c r="C81" s="5"/>
      <c r="D81" s="65" t="s">
        <v>121</v>
      </c>
      <c r="E81" s="65" t="s">
        <v>121</v>
      </c>
      <c r="F81" s="65" t="s">
        <v>4</v>
      </c>
      <c r="G81" s="65" t="s">
        <v>121</v>
      </c>
      <c r="H81" s="65" t="s">
        <v>121</v>
      </c>
      <c r="I81" s="65" t="s">
        <v>121</v>
      </c>
      <c r="J81" s="65" t="s">
        <v>121</v>
      </c>
      <c r="K81" s="65" t="s">
        <v>4</v>
      </c>
      <c r="L81" s="65" t="s">
        <v>121</v>
      </c>
      <c r="M81" s="65" t="s">
        <v>121</v>
      </c>
      <c r="N81" s="65" t="s">
        <v>121</v>
      </c>
    </row>
    <row r="82" spans="1:14" x14ac:dyDescent="0.3">
      <c r="A82" s="2"/>
      <c r="B82" s="3" t="s">
        <v>99</v>
      </c>
      <c r="C82" s="2" t="s">
        <v>4</v>
      </c>
      <c r="D82" s="70" t="s">
        <v>121</v>
      </c>
      <c r="E82" s="70" t="s">
        <v>121</v>
      </c>
      <c r="F82" s="70" t="s">
        <v>4</v>
      </c>
      <c r="G82" s="70" t="s">
        <v>121</v>
      </c>
      <c r="H82" s="70" t="s">
        <v>121</v>
      </c>
      <c r="I82" s="70" t="s">
        <v>121</v>
      </c>
      <c r="J82" s="70" t="s">
        <v>121</v>
      </c>
      <c r="K82" s="70" t="s">
        <v>4</v>
      </c>
      <c r="L82" s="70" t="s">
        <v>121</v>
      </c>
      <c r="M82" s="70" t="s">
        <v>121</v>
      </c>
      <c r="N82" s="70" t="s">
        <v>121</v>
      </c>
    </row>
    <row r="83" spans="1:14" ht="41.4" x14ac:dyDescent="0.3">
      <c r="A83" s="2"/>
      <c r="B83" s="3" t="s">
        <v>100</v>
      </c>
      <c r="C83" s="2" t="s">
        <v>4</v>
      </c>
      <c r="D83" s="70" t="s">
        <v>4</v>
      </c>
      <c r="E83" s="70" t="s">
        <v>4</v>
      </c>
      <c r="F83" s="70" t="s">
        <v>4</v>
      </c>
      <c r="G83" s="70" t="s">
        <v>4</v>
      </c>
      <c r="H83" s="70" t="s">
        <v>4</v>
      </c>
      <c r="I83" s="70" t="s">
        <v>4</v>
      </c>
      <c r="J83" s="70" t="s">
        <v>4</v>
      </c>
      <c r="K83" s="70" t="s">
        <v>4</v>
      </c>
      <c r="L83" s="70" t="s">
        <v>4</v>
      </c>
      <c r="M83" s="70" t="s">
        <v>4</v>
      </c>
      <c r="N83" s="70" t="s">
        <v>4</v>
      </c>
    </row>
    <row r="84" spans="1:14" ht="41.4" x14ac:dyDescent="0.3">
      <c r="A84" s="2"/>
      <c r="B84" s="3" t="s">
        <v>101</v>
      </c>
      <c r="C84" s="8">
        <v>1</v>
      </c>
      <c r="D84" s="70" t="s">
        <v>4</v>
      </c>
      <c r="E84" s="70" t="s">
        <v>4</v>
      </c>
      <c r="F84" s="70" t="s">
        <v>4</v>
      </c>
      <c r="G84" s="70" t="s">
        <v>4</v>
      </c>
      <c r="H84" s="70" t="s">
        <v>4</v>
      </c>
      <c r="I84" s="70" t="s">
        <v>4</v>
      </c>
      <c r="J84" s="70" t="s">
        <v>4</v>
      </c>
      <c r="K84" s="70" t="s">
        <v>4</v>
      </c>
      <c r="L84" s="70" t="s">
        <v>4</v>
      </c>
      <c r="M84" s="70" t="s">
        <v>4</v>
      </c>
      <c r="N84" s="70" t="s">
        <v>121</v>
      </c>
    </row>
    <row r="85" spans="1:14" ht="27.6" x14ac:dyDescent="0.3">
      <c r="A85" s="2"/>
      <c r="B85" s="3" t="s">
        <v>102</v>
      </c>
      <c r="C85" s="2" t="s">
        <v>4</v>
      </c>
      <c r="D85" s="70" t="s">
        <v>4</v>
      </c>
      <c r="E85" s="70" t="s">
        <v>4</v>
      </c>
      <c r="F85" s="70" t="s">
        <v>4</v>
      </c>
      <c r="G85" s="70" t="s">
        <v>4</v>
      </c>
      <c r="H85" s="70" t="s">
        <v>4</v>
      </c>
      <c r="I85" s="70" t="s">
        <v>4</v>
      </c>
      <c r="J85" s="70" t="s">
        <v>4</v>
      </c>
      <c r="K85" s="70" t="s">
        <v>4</v>
      </c>
      <c r="L85" s="70" t="s">
        <v>4</v>
      </c>
      <c r="M85" s="70" t="s">
        <v>4</v>
      </c>
      <c r="N85" s="70" t="s">
        <v>4</v>
      </c>
    </row>
    <row r="86" spans="1:14" ht="108" customHeight="1" x14ac:dyDescent="0.3">
      <c r="A86" s="2"/>
      <c r="B86" s="3" t="s">
        <v>103</v>
      </c>
      <c r="C86" s="2" t="s">
        <v>4</v>
      </c>
      <c r="D86" s="70" t="s">
        <v>4</v>
      </c>
      <c r="E86" s="70" t="s">
        <v>4</v>
      </c>
      <c r="F86" s="70" t="s">
        <v>4</v>
      </c>
      <c r="G86" s="70" t="s">
        <v>4</v>
      </c>
      <c r="H86" s="70" t="s">
        <v>4</v>
      </c>
      <c r="I86" s="70" t="s">
        <v>4</v>
      </c>
      <c r="J86" s="70" t="s">
        <v>4</v>
      </c>
      <c r="K86" s="70" t="s">
        <v>4</v>
      </c>
      <c r="L86" s="70" t="s">
        <v>4</v>
      </c>
      <c r="M86" s="70" t="s">
        <v>4</v>
      </c>
      <c r="N86" s="70" t="s">
        <v>4</v>
      </c>
    </row>
    <row r="87" spans="1:14" ht="72.75" customHeight="1" x14ac:dyDescent="0.3">
      <c r="A87" s="2"/>
      <c r="B87" s="3" t="s">
        <v>104</v>
      </c>
      <c r="C87" s="2" t="s">
        <v>4</v>
      </c>
      <c r="D87" s="70" t="s">
        <v>4</v>
      </c>
      <c r="E87" s="70" t="s">
        <v>4</v>
      </c>
      <c r="F87" s="70" t="s">
        <v>4</v>
      </c>
      <c r="G87" s="70" t="s">
        <v>4</v>
      </c>
      <c r="H87" s="70" t="s">
        <v>4</v>
      </c>
      <c r="I87" s="70" t="s">
        <v>4</v>
      </c>
      <c r="J87" s="70" t="s">
        <v>4</v>
      </c>
      <c r="K87" s="70" t="s">
        <v>4</v>
      </c>
      <c r="L87" s="70" t="s">
        <v>4</v>
      </c>
      <c r="M87" s="70" t="s">
        <v>4</v>
      </c>
      <c r="N87" s="70" t="s">
        <v>4</v>
      </c>
    </row>
    <row r="88" spans="1:14" s="7" customFormat="1" x14ac:dyDescent="0.3">
      <c r="A88" s="5"/>
      <c r="B88" s="9" t="s">
        <v>107</v>
      </c>
      <c r="C88" s="5"/>
      <c r="D88" s="65" t="s">
        <v>4</v>
      </c>
      <c r="E88" s="65" t="s">
        <v>4</v>
      </c>
      <c r="F88" s="65" t="s">
        <v>121</v>
      </c>
      <c r="G88" s="65" t="s">
        <v>4</v>
      </c>
      <c r="H88" s="65" t="s">
        <v>4</v>
      </c>
      <c r="I88" s="65" t="s">
        <v>121</v>
      </c>
      <c r="J88" s="65" t="s">
        <v>4</v>
      </c>
      <c r="K88" s="65" t="s">
        <v>4</v>
      </c>
      <c r="L88" s="65" t="s">
        <v>4</v>
      </c>
      <c r="M88" s="65" t="s">
        <v>4</v>
      </c>
      <c r="N88" s="65" t="s">
        <v>4</v>
      </c>
    </row>
    <row r="89" spans="1:14" ht="41.4" x14ac:dyDescent="0.3">
      <c r="A89" s="2"/>
      <c r="B89" s="3" t="s">
        <v>105</v>
      </c>
      <c r="C89" s="2" t="s">
        <v>4</v>
      </c>
      <c r="D89" s="70" t="s">
        <v>4</v>
      </c>
      <c r="E89" s="70" t="s">
        <v>4</v>
      </c>
      <c r="F89" s="70" t="s">
        <v>4</v>
      </c>
      <c r="G89" s="70" t="s">
        <v>4</v>
      </c>
      <c r="H89" s="70" t="s">
        <v>4</v>
      </c>
      <c r="I89" s="70" t="s">
        <v>4</v>
      </c>
      <c r="J89" s="70" t="s">
        <v>4</v>
      </c>
      <c r="K89" s="70" t="s">
        <v>4</v>
      </c>
      <c r="L89" s="70" t="s">
        <v>4</v>
      </c>
      <c r="M89" s="70" t="s">
        <v>4</v>
      </c>
      <c r="N89" s="70" t="s">
        <v>4</v>
      </c>
    </row>
    <row r="90" spans="1:14" ht="195" customHeight="1" x14ac:dyDescent="0.3">
      <c r="A90" s="2"/>
      <c r="B90" s="3" t="s">
        <v>106</v>
      </c>
      <c r="C90" s="2" t="s">
        <v>4</v>
      </c>
      <c r="D90" s="70" t="s">
        <v>4</v>
      </c>
      <c r="E90" s="70" t="s">
        <v>4</v>
      </c>
      <c r="F90" s="71" t="s">
        <v>121</v>
      </c>
      <c r="G90" s="70" t="s">
        <v>4</v>
      </c>
      <c r="H90" s="70" t="s">
        <v>4</v>
      </c>
      <c r="I90" s="71" t="s">
        <v>121</v>
      </c>
      <c r="J90" s="70" t="s">
        <v>4</v>
      </c>
      <c r="K90" s="70" t="s">
        <v>4</v>
      </c>
      <c r="L90" s="70" t="s">
        <v>4</v>
      </c>
      <c r="M90" s="70" t="s">
        <v>4</v>
      </c>
      <c r="N90" s="70" t="s">
        <v>4</v>
      </c>
    </row>
  </sheetData>
  <mergeCells count="5">
    <mergeCell ref="B8:B9"/>
    <mergeCell ref="C8:C9"/>
    <mergeCell ref="A8:A9"/>
    <mergeCell ref="A4:N4"/>
    <mergeCell ref="A5:N5"/>
  </mergeCells>
  <pageMargins left="0.39370078740157483" right="0.27559055118110237" top="0.35433070866141736" bottom="0.39370078740157483" header="0.31496062992125984" footer="0.31496062992125984"/>
  <pageSetup paperSize="9" scale="81" fitToHeight="0" orientation="landscape" r:id="rId1"/>
  <ignoredErrors>
    <ignoredError sqref="L48:L49"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5"/>
  <sheetViews>
    <sheetView zoomScale="85" zoomScaleNormal="85" workbookViewId="0">
      <selection activeCell="A5" sqref="A5"/>
    </sheetView>
  </sheetViews>
  <sheetFormatPr defaultRowHeight="14.4" x14ac:dyDescent="0.3"/>
  <cols>
    <col min="1" max="1" width="5.6640625" customWidth="1"/>
    <col min="2" max="2" width="22" customWidth="1"/>
    <col min="3" max="3" width="14.6640625" customWidth="1"/>
    <col min="5" max="5" width="7.109375" customWidth="1"/>
    <col min="6" max="6" width="7.88671875" customWidth="1"/>
    <col min="8" max="8" width="8.33203125" customWidth="1"/>
    <col min="9" max="10" width="7.33203125" customWidth="1"/>
    <col min="11" max="11" width="6.44140625" customWidth="1"/>
    <col min="12" max="12" width="6.5546875" customWidth="1"/>
    <col min="13" max="14" width="7" customWidth="1"/>
    <col min="15" max="15" width="12" customWidth="1"/>
    <col min="257" max="257" width="5.6640625" customWidth="1"/>
    <col min="258" max="258" width="17.44140625" customWidth="1"/>
    <col min="259" max="259" width="14.6640625" customWidth="1"/>
    <col min="264" max="264" width="8.33203125" customWidth="1"/>
    <col min="267" max="267" width="8.44140625" customWidth="1"/>
    <col min="271" max="271" width="7.88671875" customWidth="1"/>
    <col min="513" max="513" width="5.6640625" customWidth="1"/>
    <col min="514" max="514" width="17.44140625" customWidth="1"/>
    <col min="515" max="515" width="14.6640625" customWidth="1"/>
    <col min="520" max="520" width="8.33203125" customWidth="1"/>
    <col min="523" max="523" width="8.44140625" customWidth="1"/>
    <col min="527" max="527" width="7.88671875" customWidth="1"/>
    <col min="769" max="769" width="5.6640625" customWidth="1"/>
    <col min="770" max="770" width="17.44140625" customWidth="1"/>
    <col min="771" max="771" width="14.6640625" customWidth="1"/>
    <col min="776" max="776" width="8.33203125" customWidth="1"/>
    <col min="779" max="779" width="8.44140625" customWidth="1"/>
    <col min="783" max="783" width="7.88671875" customWidth="1"/>
    <col min="1025" max="1025" width="5.6640625" customWidth="1"/>
    <col min="1026" max="1026" width="17.44140625" customWidth="1"/>
    <col min="1027" max="1027" width="14.6640625" customWidth="1"/>
    <col min="1032" max="1032" width="8.33203125" customWidth="1"/>
    <col min="1035" max="1035" width="8.44140625" customWidth="1"/>
    <col min="1039" max="1039" width="7.88671875" customWidth="1"/>
    <col min="1281" max="1281" width="5.6640625" customWidth="1"/>
    <col min="1282" max="1282" width="17.44140625" customWidth="1"/>
    <col min="1283" max="1283" width="14.6640625" customWidth="1"/>
    <col min="1288" max="1288" width="8.33203125" customWidth="1"/>
    <col min="1291" max="1291" width="8.44140625" customWidth="1"/>
    <col min="1295" max="1295" width="7.88671875" customWidth="1"/>
    <col min="1537" max="1537" width="5.6640625" customWidth="1"/>
    <col min="1538" max="1538" width="17.44140625" customWidth="1"/>
    <col min="1539" max="1539" width="14.6640625" customWidth="1"/>
    <col min="1544" max="1544" width="8.33203125" customWidth="1"/>
    <col min="1547" max="1547" width="8.44140625" customWidth="1"/>
    <col min="1551" max="1551" width="7.88671875" customWidth="1"/>
    <col min="1793" max="1793" width="5.6640625" customWidth="1"/>
    <col min="1794" max="1794" width="17.44140625" customWidth="1"/>
    <col min="1795" max="1795" width="14.6640625" customWidth="1"/>
    <col min="1800" max="1800" width="8.33203125" customWidth="1"/>
    <col min="1803" max="1803" width="8.44140625" customWidth="1"/>
    <col min="1807" max="1807" width="7.88671875" customWidth="1"/>
    <col min="2049" max="2049" width="5.6640625" customWidth="1"/>
    <col min="2050" max="2050" width="17.44140625" customWidth="1"/>
    <col min="2051" max="2051" width="14.6640625" customWidth="1"/>
    <col min="2056" max="2056" width="8.33203125" customWidth="1"/>
    <col min="2059" max="2059" width="8.44140625" customWidth="1"/>
    <col min="2063" max="2063" width="7.88671875" customWidth="1"/>
    <col min="2305" max="2305" width="5.6640625" customWidth="1"/>
    <col min="2306" max="2306" width="17.44140625" customWidth="1"/>
    <col min="2307" max="2307" width="14.6640625" customWidth="1"/>
    <col min="2312" max="2312" width="8.33203125" customWidth="1"/>
    <col min="2315" max="2315" width="8.44140625" customWidth="1"/>
    <col min="2319" max="2319" width="7.88671875" customWidth="1"/>
    <col min="2561" max="2561" width="5.6640625" customWidth="1"/>
    <col min="2562" max="2562" width="17.44140625" customWidth="1"/>
    <col min="2563" max="2563" width="14.6640625" customWidth="1"/>
    <col min="2568" max="2568" width="8.33203125" customWidth="1"/>
    <col min="2571" max="2571" width="8.44140625" customWidth="1"/>
    <col min="2575" max="2575" width="7.88671875" customWidth="1"/>
    <col min="2817" max="2817" width="5.6640625" customWidth="1"/>
    <col min="2818" max="2818" width="17.44140625" customWidth="1"/>
    <col min="2819" max="2819" width="14.6640625" customWidth="1"/>
    <col min="2824" max="2824" width="8.33203125" customWidth="1"/>
    <col min="2827" max="2827" width="8.44140625" customWidth="1"/>
    <col min="2831" max="2831" width="7.88671875" customWidth="1"/>
    <col min="3073" max="3073" width="5.6640625" customWidth="1"/>
    <col min="3074" max="3074" width="17.44140625" customWidth="1"/>
    <col min="3075" max="3075" width="14.6640625" customWidth="1"/>
    <col min="3080" max="3080" width="8.33203125" customWidth="1"/>
    <col min="3083" max="3083" width="8.44140625" customWidth="1"/>
    <col min="3087" max="3087" width="7.88671875" customWidth="1"/>
    <col min="3329" max="3329" width="5.6640625" customWidth="1"/>
    <col min="3330" max="3330" width="17.44140625" customWidth="1"/>
    <col min="3331" max="3331" width="14.6640625" customWidth="1"/>
    <col min="3336" max="3336" width="8.33203125" customWidth="1"/>
    <col min="3339" max="3339" width="8.44140625" customWidth="1"/>
    <col min="3343" max="3343" width="7.88671875" customWidth="1"/>
    <col min="3585" max="3585" width="5.6640625" customWidth="1"/>
    <col min="3586" max="3586" width="17.44140625" customWidth="1"/>
    <col min="3587" max="3587" width="14.6640625" customWidth="1"/>
    <col min="3592" max="3592" width="8.33203125" customWidth="1"/>
    <col min="3595" max="3595" width="8.44140625" customWidth="1"/>
    <col min="3599" max="3599" width="7.88671875" customWidth="1"/>
    <col min="3841" max="3841" width="5.6640625" customWidth="1"/>
    <col min="3842" max="3842" width="17.44140625" customWidth="1"/>
    <col min="3843" max="3843" width="14.6640625" customWidth="1"/>
    <col min="3848" max="3848" width="8.33203125" customWidth="1"/>
    <col min="3851" max="3851" width="8.44140625" customWidth="1"/>
    <col min="3855" max="3855" width="7.88671875" customWidth="1"/>
    <col min="4097" max="4097" width="5.6640625" customWidth="1"/>
    <col min="4098" max="4098" width="17.44140625" customWidth="1"/>
    <col min="4099" max="4099" width="14.6640625" customWidth="1"/>
    <col min="4104" max="4104" width="8.33203125" customWidth="1"/>
    <col min="4107" max="4107" width="8.44140625" customWidth="1"/>
    <col min="4111" max="4111" width="7.88671875" customWidth="1"/>
    <col min="4353" max="4353" width="5.6640625" customWidth="1"/>
    <col min="4354" max="4354" width="17.44140625" customWidth="1"/>
    <col min="4355" max="4355" width="14.6640625" customWidth="1"/>
    <col min="4360" max="4360" width="8.33203125" customWidth="1"/>
    <col min="4363" max="4363" width="8.44140625" customWidth="1"/>
    <col min="4367" max="4367" width="7.88671875" customWidth="1"/>
    <col min="4609" max="4609" width="5.6640625" customWidth="1"/>
    <col min="4610" max="4610" width="17.44140625" customWidth="1"/>
    <col min="4611" max="4611" width="14.6640625" customWidth="1"/>
    <col min="4616" max="4616" width="8.33203125" customWidth="1"/>
    <col min="4619" max="4619" width="8.44140625" customWidth="1"/>
    <col min="4623" max="4623" width="7.88671875" customWidth="1"/>
    <col min="4865" max="4865" width="5.6640625" customWidth="1"/>
    <col min="4866" max="4866" width="17.44140625" customWidth="1"/>
    <col min="4867" max="4867" width="14.6640625" customWidth="1"/>
    <col min="4872" max="4872" width="8.33203125" customWidth="1"/>
    <col min="4875" max="4875" width="8.44140625" customWidth="1"/>
    <col min="4879" max="4879" width="7.88671875" customWidth="1"/>
    <col min="5121" max="5121" width="5.6640625" customWidth="1"/>
    <col min="5122" max="5122" width="17.44140625" customWidth="1"/>
    <col min="5123" max="5123" width="14.6640625" customWidth="1"/>
    <col min="5128" max="5128" width="8.33203125" customWidth="1"/>
    <col min="5131" max="5131" width="8.44140625" customWidth="1"/>
    <col min="5135" max="5135" width="7.88671875" customWidth="1"/>
    <col min="5377" max="5377" width="5.6640625" customWidth="1"/>
    <col min="5378" max="5378" width="17.44140625" customWidth="1"/>
    <col min="5379" max="5379" width="14.6640625" customWidth="1"/>
    <col min="5384" max="5384" width="8.33203125" customWidth="1"/>
    <col min="5387" max="5387" width="8.44140625" customWidth="1"/>
    <col min="5391" max="5391" width="7.88671875" customWidth="1"/>
    <col min="5633" max="5633" width="5.6640625" customWidth="1"/>
    <col min="5634" max="5634" width="17.44140625" customWidth="1"/>
    <col min="5635" max="5635" width="14.6640625" customWidth="1"/>
    <col min="5640" max="5640" width="8.33203125" customWidth="1"/>
    <col min="5643" max="5643" width="8.44140625" customWidth="1"/>
    <col min="5647" max="5647" width="7.88671875" customWidth="1"/>
    <col min="5889" max="5889" width="5.6640625" customWidth="1"/>
    <col min="5890" max="5890" width="17.44140625" customWidth="1"/>
    <col min="5891" max="5891" width="14.6640625" customWidth="1"/>
    <col min="5896" max="5896" width="8.33203125" customWidth="1"/>
    <col min="5899" max="5899" width="8.44140625" customWidth="1"/>
    <col min="5903" max="5903" width="7.88671875" customWidth="1"/>
    <col min="6145" max="6145" width="5.6640625" customWidth="1"/>
    <col min="6146" max="6146" width="17.44140625" customWidth="1"/>
    <col min="6147" max="6147" width="14.6640625" customWidth="1"/>
    <col min="6152" max="6152" width="8.33203125" customWidth="1"/>
    <col min="6155" max="6155" width="8.44140625" customWidth="1"/>
    <col min="6159" max="6159" width="7.88671875" customWidth="1"/>
    <col min="6401" max="6401" width="5.6640625" customWidth="1"/>
    <col min="6402" max="6402" width="17.44140625" customWidth="1"/>
    <col min="6403" max="6403" width="14.6640625" customWidth="1"/>
    <col min="6408" max="6408" width="8.33203125" customWidth="1"/>
    <col min="6411" max="6411" width="8.44140625" customWidth="1"/>
    <col min="6415" max="6415" width="7.88671875" customWidth="1"/>
    <col min="6657" max="6657" width="5.6640625" customWidth="1"/>
    <col min="6658" max="6658" width="17.44140625" customWidth="1"/>
    <col min="6659" max="6659" width="14.6640625" customWidth="1"/>
    <col min="6664" max="6664" width="8.33203125" customWidth="1"/>
    <col min="6667" max="6667" width="8.44140625" customWidth="1"/>
    <col min="6671" max="6671" width="7.88671875" customWidth="1"/>
    <col min="6913" max="6913" width="5.6640625" customWidth="1"/>
    <col min="6914" max="6914" width="17.44140625" customWidth="1"/>
    <col min="6915" max="6915" width="14.6640625" customWidth="1"/>
    <col min="6920" max="6920" width="8.33203125" customWidth="1"/>
    <col min="6923" max="6923" width="8.44140625" customWidth="1"/>
    <col min="6927" max="6927" width="7.88671875" customWidth="1"/>
    <col min="7169" max="7169" width="5.6640625" customWidth="1"/>
    <col min="7170" max="7170" width="17.44140625" customWidth="1"/>
    <col min="7171" max="7171" width="14.6640625" customWidth="1"/>
    <col min="7176" max="7176" width="8.33203125" customWidth="1"/>
    <col min="7179" max="7179" width="8.44140625" customWidth="1"/>
    <col min="7183" max="7183" width="7.88671875" customWidth="1"/>
    <col min="7425" max="7425" width="5.6640625" customWidth="1"/>
    <col min="7426" max="7426" width="17.44140625" customWidth="1"/>
    <col min="7427" max="7427" width="14.6640625" customWidth="1"/>
    <col min="7432" max="7432" width="8.33203125" customWidth="1"/>
    <col min="7435" max="7435" width="8.44140625" customWidth="1"/>
    <col min="7439" max="7439" width="7.88671875" customWidth="1"/>
    <col min="7681" max="7681" width="5.6640625" customWidth="1"/>
    <col min="7682" max="7682" width="17.44140625" customWidth="1"/>
    <col min="7683" max="7683" width="14.6640625" customWidth="1"/>
    <col min="7688" max="7688" width="8.33203125" customWidth="1"/>
    <col min="7691" max="7691" width="8.44140625" customWidth="1"/>
    <col min="7695" max="7695" width="7.88671875" customWidth="1"/>
    <col min="7937" max="7937" width="5.6640625" customWidth="1"/>
    <col min="7938" max="7938" width="17.44140625" customWidth="1"/>
    <col min="7939" max="7939" width="14.6640625" customWidth="1"/>
    <col min="7944" max="7944" width="8.33203125" customWidth="1"/>
    <col min="7947" max="7947" width="8.44140625" customWidth="1"/>
    <col min="7951" max="7951" width="7.88671875" customWidth="1"/>
    <col min="8193" max="8193" width="5.6640625" customWidth="1"/>
    <col min="8194" max="8194" width="17.44140625" customWidth="1"/>
    <col min="8195" max="8195" width="14.6640625" customWidth="1"/>
    <col min="8200" max="8200" width="8.33203125" customWidth="1"/>
    <col min="8203" max="8203" width="8.44140625" customWidth="1"/>
    <col min="8207" max="8207" width="7.88671875" customWidth="1"/>
    <col min="8449" max="8449" width="5.6640625" customWidth="1"/>
    <col min="8450" max="8450" width="17.44140625" customWidth="1"/>
    <col min="8451" max="8451" width="14.6640625" customWidth="1"/>
    <col min="8456" max="8456" width="8.33203125" customWidth="1"/>
    <col min="8459" max="8459" width="8.44140625" customWidth="1"/>
    <col min="8463" max="8463" width="7.88671875" customWidth="1"/>
    <col min="8705" max="8705" width="5.6640625" customWidth="1"/>
    <col min="8706" max="8706" width="17.44140625" customWidth="1"/>
    <col min="8707" max="8707" width="14.6640625" customWidth="1"/>
    <col min="8712" max="8712" width="8.33203125" customWidth="1"/>
    <col min="8715" max="8715" width="8.44140625" customWidth="1"/>
    <col min="8719" max="8719" width="7.88671875" customWidth="1"/>
    <col min="8961" max="8961" width="5.6640625" customWidth="1"/>
    <col min="8962" max="8962" width="17.44140625" customWidth="1"/>
    <col min="8963" max="8963" width="14.6640625" customWidth="1"/>
    <col min="8968" max="8968" width="8.33203125" customWidth="1"/>
    <col min="8971" max="8971" width="8.44140625" customWidth="1"/>
    <col min="8975" max="8975" width="7.88671875" customWidth="1"/>
    <col min="9217" max="9217" width="5.6640625" customWidth="1"/>
    <col min="9218" max="9218" width="17.44140625" customWidth="1"/>
    <col min="9219" max="9219" width="14.6640625" customWidth="1"/>
    <col min="9224" max="9224" width="8.33203125" customWidth="1"/>
    <col min="9227" max="9227" width="8.44140625" customWidth="1"/>
    <col min="9231" max="9231" width="7.88671875" customWidth="1"/>
    <col min="9473" max="9473" width="5.6640625" customWidth="1"/>
    <col min="9474" max="9474" width="17.44140625" customWidth="1"/>
    <col min="9475" max="9475" width="14.6640625" customWidth="1"/>
    <col min="9480" max="9480" width="8.33203125" customWidth="1"/>
    <col min="9483" max="9483" width="8.44140625" customWidth="1"/>
    <col min="9487" max="9487" width="7.88671875" customWidth="1"/>
    <col min="9729" max="9729" width="5.6640625" customWidth="1"/>
    <col min="9730" max="9730" width="17.44140625" customWidth="1"/>
    <col min="9731" max="9731" width="14.6640625" customWidth="1"/>
    <col min="9736" max="9736" width="8.33203125" customWidth="1"/>
    <col min="9739" max="9739" width="8.44140625" customWidth="1"/>
    <col min="9743" max="9743" width="7.88671875" customWidth="1"/>
    <col min="9985" max="9985" width="5.6640625" customWidth="1"/>
    <col min="9986" max="9986" width="17.44140625" customWidth="1"/>
    <col min="9987" max="9987" width="14.6640625" customWidth="1"/>
    <col min="9992" max="9992" width="8.33203125" customWidth="1"/>
    <col min="9995" max="9995" width="8.44140625" customWidth="1"/>
    <col min="9999" max="9999" width="7.88671875" customWidth="1"/>
    <col min="10241" max="10241" width="5.6640625" customWidth="1"/>
    <col min="10242" max="10242" width="17.44140625" customWidth="1"/>
    <col min="10243" max="10243" width="14.6640625" customWidth="1"/>
    <col min="10248" max="10248" width="8.33203125" customWidth="1"/>
    <col min="10251" max="10251" width="8.44140625" customWidth="1"/>
    <col min="10255" max="10255" width="7.88671875" customWidth="1"/>
    <col min="10497" max="10497" width="5.6640625" customWidth="1"/>
    <col min="10498" max="10498" width="17.44140625" customWidth="1"/>
    <col min="10499" max="10499" width="14.6640625" customWidth="1"/>
    <col min="10504" max="10504" width="8.33203125" customWidth="1"/>
    <col min="10507" max="10507" width="8.44140625" customWidth="1"/>
    <col min="10511" max="10511" width="7.88671875" customWidth="1"/>
    <col min="10753" max="10753" width="5.6640625" customWidth="1"/>
    <col min="10754" max="10754" width="17.44140625" customWidth="1"/>
    <col min="10755" max="10755" width="14.6640625" customWidth="1"/>
    <col min="10760" max="10760" width="8.33203125" customWidth="1"/>
    <col min="10763" max="10763" width="8.44140625" customWidth="1"/>
    <col min="10767" max="10767" width="7.88671875" customWidth="1"/>
    <col min="11009" max="11009" width="5.6640625" customWidth="1"/>
    <col min="11010" max="11010" width="17.44140625" customWidth="1"/>
    <col min="11011" max="11011" width="14.6640625" customWidth="1"/>
    <col min="11016" max="11016" width="8.33203125" customWidth="1"/>
    <col min="11019" max="11019" width="8.44140625" customWidth="1"/>
    <col min="11023" max="11023" width="7.88671875" customWidth="1"/>
    <col min="11265" max="11265" width="5.6640625" customWidth="1"/>
    <col min="11266" max="11266" width="17.44140625" customWidth="1"/>
    <col min="11267" max="11267" width="14.6640625" customWidth="1"/>
    <col min="11272" max="11272" width="8.33203125" customWidth="1"/>
    <col min="11275" max="11275" width="8.44140625" customWidth="1"/>
    <col min="11279" max="11279" width="7.88671875" customWidth="1"/>
    <col min="11521" max="11521" width="5.6640625" customWidth="1"/>
    <col min="11522" max="11522" width="17.44140625" customWidth="1"/>
    <col min="11523" max="11523" width="14.6640625" customWidth="1"/>
    <col min="11528" max="11528" width="8.33203125" customWidth="1"/>
    <col min="11531" max="11531" width="8.44140625" customWidth="1"/>
    <col min="11535" max="11535" width="7.88671875" customWidth="1"/>
    <col min="11777" max="11777" width="5.6640625" customWidth="1"/>
    <col min="11778" max="11778" width="17.44140625" customWidth="1"/>
    <col min="11779" max="11779" width="14.6640625" customWidth="1"/>
    <col min="11784" max="11784" width="8.33203125" customWidth="1"/>
    <col min="11787" max="11787" width="8.44140625" customWidth="1"/>
    <col min="11791" max="11791" width="7.88671875" customWidth="1"/>
    <col min="12033" max="12033" width="5.6640625" customWidth="1"/>
    <col min="12034" max="12034" width="17.44140625" customWidth="1"/>
    <col min="12035" max="12035" width="14.6640625" customWidth="1"/>
    <col min="12040" max="12040" width="8.33203125" customWidth="1"/>
    <col min="12043" max="12043" width="8.44140625" customWidth="1"/>
    <col min="12047" max="12047" width="7.88671875" customWidth="1"/>
    <col min="12289" max="12289" width="5.6640625" customWidth="1"/>
    <col min="12290" max="12290" width="17.44140625" customWidth="1"/>
    <col min="12291" max="12291" width="14.6640625" customWidth="1"/>
    <col min="12296" max="12296" width="8.33203125" customWidth="1"/>
    <col min="12299" max="12299" width="8.44140625" customWidth="1"/>
    <col min="12303" max="12303" width="7.88671875" customWidth="1"/>
    <col min="12545" max="12545" width="5.6640625" customWidth="1"/>
    <col min="12546" max="12546" width="17.44140625" customWidth="1"/>
    <col min="12547" max="12547" width="14.6640625" customWidth="1"/>
    <col min="12552" max="12552" width="8.33203125" customWidth="1"/>
    <col min="12555" max="12555" width="8.44140625" customWidth="1"/>
    <col min="12559" max="12559" width="7.88671875" customWidth="1"/>
    <col min="12801" max="12801" width="5.6640625" customWidth="1"/>
    <col min="12802" max="12802" width="17.44140625" customWidth="1"/>
    <col min="12803" max="12803" width="14.6640625" customWidth="1"/>
    <col min="12808" max="12808" width="8.33203125" customWidth="1"/>
    <col min="12811" max="12811" width="8.44140625" customWidth="1"/>
    <col min="12815" max="12815" width="7.88671875" customWidth="1"/>
    <col min="13057" max="13057" width="5.6640625" customWidth="1"/>
    <col min="13058" max="13058" width="17.44140625" customWidth="1"/>
    <col min="13059" max="13059" width="14.6640625" customWidth="1"/>
    <col min="13064" max="13064" width="8.33203125" customWidth="1"/>
    <col min="13067" max="13067" width="8.44140625" customWidth="1"/>
    <col min="13071" max="13071" width="7.88671875" customWidth="1"/>
    <col min="13313" max="13313" width="5.6640625" customWidth="1"/>
    <col min="13314" max="13314" width="17.44140625" customWidth="1"/>
    <col min="13315" max="13315" width="14.6640625" customWidth="1"/>
    <col min="13320" max="13320" width="8.33203125" customWidth="1"/>
    <col min="13323" max="13323" width="8.44140625" customWidth="1"/>
    <col min="13327" max="13327" width="7.88671875" customWidth="1"/>
    <col min="13569" max="13569" width="5.6640625" customWidth="1"/>
    <col min="13570" max="13570" width="17.44140625" customWidth="1"/>
    <col min="13571" max="13571" width="14.6640625" customWidth="1"/>
    <col min="13576" max="13576" width="8.33203125" customWidth="1"/>
    <col min="13579" max="13579" width="8.44140625" customWidth="1"/>
    <col min="13583" max="13583" width="7.88671875" customWidth="1"/>
    <col min="13825" max="13825" width="5.6640625" customWidth="1"/>
    <col min="13826" max="13826" width="17.44140625" customWidth="1"/>
    <col min="13827" max="13827" width="14.6640625" customWidth="1"/>
    <col min="13832" max="13832" width="8.33203125" customWidth="1"/>
    <col min="13835" max="13835" width="8.44140625" customWidth="1"/>
    <col min="13839" max="13839" width="7.88671875" customWidth="1"/>
    <col min="14081" max="14081" width="5.6640625" customWidth="1"/>
    <col min="14082" max="14082" width="17.44140625" customWidth="1"/>
    <col min="14083" max="14083" width="14.6640625" customWidth="1"/>
    <col min="14088" max="14088" width="8.33203125" customWidth="1"/>
    <col min="14091" max="14091" width="8.44140625" customWidth="1"/>
    <col min="14095" max="14095" width="7.88671875" customWidth="1"/>
    <col min="14337" max="14337" width="5.6640625" customWidth="1"/>
    <col min="14338" max="14338" width="17.44140625" customWidth="1"/>
    <col min="14339" max="14339" width="14.6640625" customWidth="1"/>
    <col min="14344" max="14344" width="8.33203125" customWidth="1"/>
    <col min="14347" max="14347" width="8.44140625" customWidth="1"/>
    <col min="14351" max="14351" width="7.88671875" customWidth="1"/>
    <col min="14593" max="14593" width="5.6640625" customWidth="1"/>
    <col min="14594" max="14594" width="17.44140625" customWidth="1"/>
    <col min="14595" max="14595" width="14.6640625" customWidth="1"/>
    <col min="14600" max="14600" width="8.33203125" customWidth="1"/>
    <col min="14603" max="14603" width="8.44140625" customWidth="1"/>
    <col min="14607" max="14607" width="7.88671875" customWidth="1"/>
    <col min="14849" max="14849" width="5.6640625" customWidth="1"/>
    <col min="14850" max="14850" width="17.44140625" customWidth="1"/>
    <col min="14851" max="14851" width="14.6640625" customWidth="1"/>
    <col min="14856" max="14856" width="8.33203125" customWidth="1"/>
    <col min="14859" max="14859" width="8.44140625" customWidth="1"/>
    <col min="14863" max="14863" width="7.88671875" customWidth="1"/>
    <col min="15105" max="15105" width="5.6640625" customWidth="1"/>
    <col min="15106" max="15106" width="17.44140625" customWidth="1"/>
    <col min="15107" max="15107" width="14.6640625" customWidth="1"/>
    <col min="15112" max="15112" width="8.33203125" customWidth="1"/>
    <col min="15115" max="15115" width="8.44140625" customWidth="1"/>
    <col min="15119" max="15119" width="7.88671875" customWidth="1"/>
    <col min="15361" max="15361" width="5.6640625" customWidth="1"/>
    <col min="15362" max="15362" width="17.44140625" customWidth="1"/>
    <col min="15363" max="15363" width="14.6640625" customWidth="1"/>
    <col min="15368" max="15368" width="8.33203125" customWidth="1"/>
    <col min="15371" max="15371" width="8.44140625" customWidth="1"/>
    <col min="15375" max="15375" width="7.88671875" customWidth="1"/>
    <col min="15617" max="15617" width="5.6640625" customWidth="1"/>
    <col min="15618" max="15618" width="17.44140625" customWidth="1"/>
    <col min="15619" max="15619" width="14.6640625" customWidth="1"/>
    <col min="15624" max="15624" width="8.33203125" customWidth="1"/>
    <col min="15627" max="15627" width="8.44140625" customWidth="1"/>
    <col min="15631" max="15631" width="7.88671875" customWidth="1"/>
    <col min="15873" max="15873" width="5.6640625" customWidth="1"/>
    <col min="15874" max="15874" width="17.44140625" customWidth="1"/>
    <col min="15875" max="15875" width="14.6640625" customWidth="1"/>
    <col min="15880" max="15880" width="8.33203125" customWidth="1"/>
    <col min="15883" max="15883" width="8.44140625" customWidth="1"/>
    <col min="15887" max="15887" width="7.88671875" customWidth="1"/>
    <col min="16129" max="16129" width="5.6640625" customWidth="1"/>
    <col min="16130" max="16130" width="17.44140625" customWidth="1"/>
    <col min="16131" max="16131" width="14.6640625" customWidth="1"/>
    <col min="16136" max="16136" width="8.33203125" customWidth="1"/>
    <col min="16139" max="16139" width="8.44140625" customWidth="1"/>
    <col min="16143" max="16143" width="7.88671875" customWidth="1"/>
  </cols>
  <sheetData>
    <row r="1" spans="1:15" s="4" customFormat="1" ht="16.8" x14ac:dyDescent="0.3">
      <c r="B1" s="36" t="s">
        <v>160</v>
      </c>
      <c r="C1" s="11"/>
      <c r="E1" s="35" t="s">
        <v>162</v>
      </c>
      <c r="F1" s="35"/>
      <c r="G1" s="35"/>
      <c r="H1" s="35"/>
      <c r="I1" s="35"/>
      <c r="J1" s="35"/>
      <c r="K1" s="35"/>
      <c r="L1" s="35"/>
      <c r="M1" s="35"/>
    </row>
    <row r="2" spans="1:15" s="4" customFormat="1" ht="17.399999999999999" x14ac:dyDescent="0.3">
      <c r="B2" s="36" t="s">
        <v>161</v>
      </c>
      <c r="C2" s="11"/>
      <c r="E2" s="32" t="s">
        <v>163</v>
      </c>
      <c r="F2" s="32"/>
      <c r="G2" s="32"/>
      <c r="H2" s="32"/>
      <c r="I2" s="32"/>
      <c r="J2" s="32"/>
      <c r="K2" s="32"/>
      <c r="L2" s="32"/>
      <c r="M2" s="32"/>
    </row>
    <row r="3" spans="1:15" s="4" customFormat="1" ht="13.8" x14ac:dyDescent="0.3">
      <c r="C3" s="11"/>
    </row>
    <row r="4" spans="1:15" s="4" customFormat="1" ht="16.8" x14ac:dyDescent="0.3">
      <c r="A4" s="128" t="s">
        <v>462</v>
      </c>
      <c r="B4" s="128"/>
      <c r="C4" s="128"/>
      <c r="D4" s="128"/>
      <c r="E4" s="128"/>
      <c r="F4" s="128"/>
      <c r="G4" s="128"/>
      <c r="H4" s="128"/>
      <c r="I4" s="128"/>
      <c r="J4" s="128"/>
      <c r="K4" s="128"/>
      <c r="L4" s="128"/>
      <c r="M4" s="128"/>
      <c r="N4" s="128"/>
      <c r="O4" s="128"/>
    </row>
    <row r="5" spans="1:15" s="4" customFormat="1" ht="18" x14ac:dyDescent="0.3">
      <c r="A5" s="38" t="str">
        <f>'Tổng hợp xã'!A5</f>
        <v>(Kèm theo Báo cáo số      /BC-UBND ngày      tháng      năm 2025 của Ủy ban nhân dân huyện Tu Mơ Rông)</v>
      </c>
      <c r="B5" s="34"/>
      <c r="C5" s="34"/>
      <c r="D5" s="34"/>
      <c r="E5" s="34"/>
      <c r="F5" s="34"/>
      <c r="G5" s="34"/>
      <c r="H5" s="34"/>
      <c r="I5" s="34"/>
      <c r="J5" s="34"/>
      <c r="K5" s="34"/>
      <c r="L5" s="34"/>
      <c r="M5" s="34"/>
      <c r="N5" s="34"/>
    </row>
    <row r="6" spans="1:15" s="4" customFormat="1" ht="13.8" x14ac:dyDescent="0.3">
      <c r="C6" s="11"/>
    </row>
    <row r="7" spans="1:15" x14ac:dyDescent="0.3">
      <c r="A7" s="116" t="s">
        <v>109</v>
      </c>
      <c r="B7" s="116" t="s">
        <v>164</v>
      </c>
      <c r="C7" s="116" t="s">
        <v>122</v>
      </c>
      <c r="D7" s="118" t="s">
        <v>123</v>
      </c>
      <c r="E7" s="119" t="s">
        <v>254</v>
      </c>
      <c r="F7" s="119"/>
      <c r="G7" s="119"/>
      <c r="H7" s="119"/>
      <c r="I7" s="119"/>
      <c r="J7" s="119"/>
      <c r="K7" s="119"/>
      <c r="L7" s="119"/>
      <c r="M7" s="119"/>
      <c r="N7" s="119"/>
      <c r="O7" s="120" t="s">
        <v>125</v>
      </c>
    </row>
    <row r="8" spans="1:15" ht="28.95" customHeight="1" x14ac:dyDescent="0.3">
      <c r="A8" s="117"/>
      <c r="B8" s="117"/>
      <c r="C8" s="117"/>
      <c r="D8" s="118"/>
      <c r="E8" s="40" t="s">
        <v>126</v>
      </c>
      <c r="F8" s="40" t="s">
        <v>127</v>
      </c>
      <c r="G8" s="40" t="s">
        <v>128</v>
      </c>
      <c r="H8" s="40" t="s">
        <v>129</v>
      </c>
      <c r="I8" s="40" t="s">
        <v>130</v>
      </c>
      <c r="J8" s="40" t="s">
        <v>131</v>
      </c>
      <c r="K8" s="40" t="s">
        <v>132</v>
      </c>
      <c r="L8" s="40" t="s">
        <v>133</v>
      </c>
      <c r="M8" s="40" t="s">
        <v>134</v>
      </c>
      <c r="N8" s="40" t="s">
        <v>135</v>
      </c>
      <c r="O8" s="121"/>
    </row>
    <row r="9" spans="1:15" s="111" customFormat="1" x14ac:dyDescent="0.3">
      <c r="A9" s="107" t="s">
        <v>6</v>
      </c>
      <c r="B9" s="112" t="s">
        <v>165</v>
      </c>
      <c r="C9" s="107"/>
      <c r="D9" s="14"/>
      <c r="E9" s="40"/>
      <c r="F9" s="40"/>
      <c r="G9" s="40"/>
      <c r="H9" s="40"/>
      <c r="I9" s="40"/>
      <c r="J9" s="40"/>
      <c r="K9" s="40"/>
      <c r="L9" s="40"/>
      <c r="M9" s="40"/>
      <c r="N9" s="40"/>
      <c r="O9" s="108"/>
    </row>
    <row r="10" spans="1:15" s="111" customFormat="1" x14ac:dyDescent="0.3">
      <c r="A10" s="16">
        <v>1</v>
      </c>
      <c r="B10" s="16" t="s">
        <v>166</v>
      </c>
      <c r="C10" s="2" t="s">
        <v>120</v>
      </c>
      <c r="D10" s="2">
        <f>COUNTIF(E10:N10,"X")</f>
        <v>8</v>
      </c>
      <c r="E10" s="39" t="s">
        <v>458</v>
      </c>
      <c r="F10" s="39" t="s">
        <v>458</v>
      </c>
      <c r="G10" s="39" t="s">
        <v>458</v>
      </c>
      <c r="H10" s="39" t="s">
        <v>458</v>
      </c>
      <c r="I10" s="39" t="s">
        <v>458</v>
      </c>
      <c r="J10" s="39" t="s">
        <v>459</v>
      </c>
      <c r="K10" s="39" t="s">
        <v>459</v>
      </c>
      <c r="L10" s="39" t="s">
        <v>458</v>
      </c>
      <c r="M10" s="39" t="s">
        <v>458</v>
      </c>
      <c r="N10" s="39" t="s">
        <v>458</v>
      </c>
      <c r="O10" s="16"/>
    </row>
    <row r="11" spans="1:15" s="111" customFormat="1" x14ac:dyDescent="0.3">
      <c r="A11" s="107" t="s">
        <v>6</v>
      </c>
      <c r="B11" s="112" t="s">
        <v>167</v>
      </c>
      <c r="C11" s="2"/>
      <c r="D11" s="2"/>
      <c r="E11" s="39"/>
      <c r="F11" s="39"/>
      <c r="G11" s="39"/>
      <c r="H11" s="39"/>
      <c r="I11" s="39"/>
      <c r="J11" s="39"/>
      <c r="K11" s="39"/>
      <c r="L11" s="39"/>
      <c r="M11" s="39"/>
      <c r="N11" s="39"/>
      <c r="O11" s="16"/>
    </row>
    <row r="12" spans="1:15" s="111" customFormat="1" ht="15.6" x14ac:dyDescent="0.3">
      <c r="A12" s="16">
        <v>5</v>
      </c>
      <c r="B12" s="113" t="s">
        <v>173</v>
      </c>
      <c r="C12" s="2" t="s">
        <v>174</v>
      </c>
      <c r="D12" s="2">
        <f t="shared" ref="D12:D20" si="0">COUNTIF(E12:N12,"X")</f>
        <v>8</v>
      </c>
      <c r="E12" s="39" t="s">
        <v>458</v>
      </c>
      <c r="F12" s="39" t="s">
        <v>458</v>
      </c>
      <c r="G12" s="39" t="s">
        <v>458</v>
      </c>
      <c r="H12" s="39" t="s">
        <v>458</v>
      </c>
      <c r="I12" s="39" t="s">
        <v>458</v>
      </c>
      <c r="J12" s="39" t="s">
        <v>459</v>
      </c>
      <c r="K12" s="39" t="s">
        <v>459</v>
      </c>
      <c r="L12" s="39" t="s">
        <v>458</v>
      </c>
      <c r="M12" s="39" t="s">
        <v>458</v>
      </c>
      <c r="N12" s="39" t="s">
        <v>458</v>
      </c>
      <c r="O12" s="16"/>
    </row>
    <row r="13" spans="1:15" s="111" customFormat="1" ht="15.6" x14ac:dyDescent="0.3">
      <c r="A13" s="16">
        <v>6</v>
      </c>
      <c r="B13" s="113" t="s">
        <v>175</v>
      </c>
      <c r="C13" s="2" t="s">
        <v>176</v>
      </c>
      <c r="D13" s="2">
        <f t="shared" si="0"/>
        <v>9</v>
      </c>
      <c r="E13" s="39" t="s">
        <v>458</v>
      </c>
      <c r="F13" s="39" t="s">
        <v>458</v>
      </c>
      <c r="G13" s="39" t="s">
        <v>458</v>
      </c>
      <c r="H13" s="39" t="s">
        <v>458</v>
      </c>
      <c r="I13" s="39" t="s">
        <v>458</v>
      </c>
      <c r="J13" s="39" t="s">
        <v>459</v>
      </c>
      <c r="K13" s="39" t="s">
        <v>458</v>
      </c>
      <c r="L13" s="39" t="s">
        <v>458</v>
      </c>
      <c r="M13" s="39" t="s">
        <v>458</v>
      </c>
      <c r="N13" s="39" t="s">
        <v>458</v>
      </c>
      <c r="O13" s="16"/>
    </row>
    <row r="14" spans="1:15" s="111" customFormat="1" ht="15.6" x14ac:dyDescent="0.3">
      <c r="A14" s="16">
        <v>1</v>
      </c>
      <c r="B14" s="113" t="s">
        <v>244</v>
      </c>
      <c r="C14" s="2" t="s">
        <v>168</v>
      </c>
      <c r="D14" s="2">
        <f t="shared" si="0"/>
        <v>8</v>
      </c>
      <c r="E14" s="39" t="s">
        <v>458</v>
      </c>
      <c r="F14" s="39" t="s">
        <v>458</v>
      </c>
      <c r="G14" s="39" t="s">
        <v>458</v>
      </c>
      <c r="H14" s="39" t="s">
        <v>458</v>
      </c>
      <c r="I14" s="39" t="s">
        <v>458</v>
      </c>
      <c r="J14" s="39" t="s">
        <v>459</v>
      </c>
      <c r="K14" s="39" t="s">
        <v>459</v>
      </c>
      <c r="L14" s="39" t="s">
        <v>458</v>
      </c>
      <c r="M14" s="39" t="s">
        <v>458</v>
      </c>
      <c r="N14" s="39" t="s">
        <v>458</v>
      </c>
      <c r="O14" s="16"/>
    </row>
    <row r="15" spans="1:15" s="111" customFormat="1" ht="15.6" x14ac:dyDescent="0.3">
      <c r="A15" s="16">
        <v>7</v>
      </c>
      <c r="B15" s="113" t="s">
        <v>177</v>
      </c>
      <c r="C15" s="2" t="s">
        <v>178</v>
      </c>
      <c r="D15" s="2">
        <f t="shared" si="0"/>
        <v>8</v>
      </c>
      <c r="E15" s="39" t="s">
        <v>458</v>
      </c>
      <c r="F15" s="39" t="s">
        <v>458</v>
      </c>
      <c r="G15" s="39" t="s">
        <v>458</v>
      </c>
      <c r="H15" s="39" t="s">
        <v>458</v>
      </c>
      <c r="I15" s="39" t="s">
        <v>458</v>
      </c>
      <c r="J15" s="39" t="s">
        <v>459</v>
      </c>
      <c r="K15" s="39" t="s">
        <v>459</v>
      </c>
      <c r="L15" s="39" t="s">
        <v>458</v>
      </c>
      <c r="M15" s="39" t="s">
        <v>458</v>
      </c>
      <c r="N15" s="39" t="s">
        <v>458</v>
      </c>
      <c r="O15" s="16"/>
    </row>
    <row r="16" spans="1:15" s="111" customFormat="1" ht="15.6" x14ac:dyDescent="0.3">
      <c r="A16" s="16">
        <v>8</v>
      </c>
      <c r="B16" s="113" t="s">
        <v>179</v>
      </c>
      <c r="C16" s="2" t="s">
        <v>180</v>
      </c>
      <c r="D16" s="2">
        <f t="shared" si="0"/>
        <v>9</v>
      </c>
      <c r="E16" s="39" t="s">
        <v>458</v>
      </c>
      <c r="F16" s="39" t="s">
        <v>458</v>
      </c>
      <c r="G16" s="39" t="s">
        <v>458</v>
      </c>
      <c r="H16" s="39" t="s">
        <v>458</v>
      </c>
      <c r="I16" s="39" t="s">
        <v>458</v>
      </c>
      <c r="J16" s="39" t="s">
        <v>458</v>
      </c>
      <c r="K16" s="39" t="s">
        <v>459</v>
      </c>
      <c r="L16" s="39" t="s">
        <v>458</v>
      </c>
      <c r="M16" s="39" t="s">
        <v>458</v>
      </c>
      <c r="N16" s="39" t="s">
        <v>458</v>
      </c>
      <c r="O16" s="16"/>
    </row>
    <row r="17" spans="1:15" s="111" customFormat="1" ht="29.25" customHeight="1" x14ac:dyDescent="0.3">
      <c r="A17" s="16">
        <v>3</v>
      </c>
      <c r="B17" s="113" t="s">
        <v>171</v>
      </c>
      <c r="C17" s="2" t="s">
        <v>115</v>
      </c>
      <c r="D17" s="2">
        <f t="shared" si="0"/>
        <v>9</v>
      </c>
      <c r="E17" s="39" t="s">
        <v>458</v>
      </c>
      <c r="F17" s="39" t="s">
        <v>458</v>
      </c>
      <c r="G17" s="39" t="s">
        <v>458</v>
      </c>
      <c r="H17" s="39" t="s">
        <v>458</v>
      </c>
      <c r="I17" s="39" t="s">
        <v>458</v>
      </c>
      <c r="J17" s="39" t="s">
        <v>459</v>
      </c>
      <c r="K17" s="39" t="s">
        <v>458</v>
      </c>
      <c r="L17" s="39" t="s">
        <v>458</v>
      </c>
      <c r="M17" s="39" t="s">
        <v>458</v>
      </c>
      <c r="N17" s="39" t="s">
        <v>458</v>
      </c>
      <c r="O17" s="16"/>
    </row>
    <row r="18" spans="1:15" s="111" customFormat="1" ht="15.6" x14ac:dyDescent="0.3">
      <c r="A18" s="16">
        <v>4</v>
      </c>
      <c r="B18" s="113" t="s">
        <v>172</v>
      </c>
      <c r="C18" s="2" t="s">
        <v>116</v>
      </c>
      <c r="D18" s="2">
        <f t="shared" si="0"/>
        <v>8</v>
      </c>
      <c r="E18" s="39" t="s">
        <v>458</v>
      </c>
      <c r="F18" s="39" t="s">
        <v>458</v>
      </c>
      <c r="G18" s="39" t="s">
        <v>458</v>
      </c>
      <c r="H18" s="39" t="s">
        <v>458</v>
      </c>
      <c r="I18" s="39" t="s">
        <v>458</v>
      </c>
      <c r="J18" s="39" t="s">
        <v>459</v>
      </c>
      <c r="K18" s="39" t="s">
        <v>459</v>
      </c>
      <c r="L18" s="39" t="s">
        <v>458</v>
      </c>
      <c r="M18" s="39" t="s">
        <v>458</v>
      </c>
      <c r="N18" s="39" t="s">
        <v>458</v>
      </c>
      <c r="O18" s="16"/>
    </row>
    <row r="19" spans="1:15" s="111" customFormat="1" ht="15.6" x14ac:dyDescent="0.3">
      <c r="A19" s="16">
        <v>11</v>
      </c>
      <c r="B19" s="113" t="s">
        <v>183</v>
      </c>
      <c r="C19" s="2" t="s">
        <v>117</v>
      </c>
      <c r="D19" s="2">
        <f t="shared" si="0"/>
        <v>9</v>
      </c>
      <c r="E19" s="39" t="s">
        <v>458</v>
      </c>
      <c r="F19" s="39" t="s">
        <v>458</v>
      </c>
      <c r="G19" s="39" t="s">
        <v>458</v>
      </c>
      <c r="H19" s="39" t="s">
        <v>458</v>
      </c>
      <c r="I19" s="39" t="s">
        <v>458</v>
      </c>
      <c r="J19" s="39" t="s">
        <v>459</v>
      </c>
      <c r="K19" s="39" t="s">
        <v>458</v>
      </c>
      <c r="L19" s="39" t="s">
        <v>458</v>
      </c>
      <c r="M19" s="39" t="s">
        <v>458</v>
      </c>
      <c r="N19" s="39" t="s">
        <v>458</v>
      </c>
      <c r="O19" s="16"/>
    </row>
    <row r="20" spans="1:15" s="111" customFormat="1" ht="15.6" x14ac:dyDescent="0.3">
      <c r="A20" s="16">
        <v>9</v>
      </c>
      <c r="B20" s="113" t="s">
        <v>181</v>
      </c>
      <c r="C20" s="2" t="s">
        <v>118</v>
      </c>
      <c r="D20" s="2">
        <f t="shared" si="0"/>
        <v>8</v>
      </c>
      <c r="E20" s="39" t="s">
        <v>458</v>
      </c>
      <c r="F20" s="39" t="s">
        <v>458</v>
      </c>
      <c r="G20" s="39" t="s">
        <v>458</v>
      </c>
      <c r="H20" s="39" t="s">
        <v>458</v>
      </c>
      <c r="I20" s="39" t="s">
        <v>458</v>
      </c>
      <c r="J20" s="39" t="s">
        <v>459</v>
      </c>
      <c r="K20" s="39" t="s">
        <v>459</v>
      </c>
      <c r="L20" s="39" t="s">
        <v>458</v>
      </c>
      <c r="M20" s="39" t="s">
        <v>458</v>
      </c>
      <c r="N20" s="39" t="s">
        <v>458</v>
      </c>
      <c r="O20" s="16"/>
    </row>
    <row r="21" spans="1:15" s="111" customFormat="1" ht="15.75" customHeight="1" x14ac:dyDescent="0.3">
      <c r="A21" s="16">
        <v>2</v>
      </c>
      <c r="B21" s="113" t="s">
        <v>169</v>
      </c>
      <c r="C21" s="2" t="s">
        <v>170</v>
      </c>
      <c r="D21" s="2">
        <f t="shared" ref="D21:D22" si="1">COUNTIF(E21:N21,"X")</f>
        <v>9</v>
      </c>
      <c r="E21" s="39" t="s">
        <v>458</v>
      </c>
      <c r="F21" s="39" t="s">
        <v>458</v>
      </c>
      <c r="G21" s="39" t="s">
        <v>458</v>
      </c>
      <c r="H21" s="39" t="s">
        <v>458</v>
      </c>
      <c r="I21" s="39" t="s">
        <v>458</v>
      </c>
      <c r="J21" s="39" t="s">
        <v>459</v>
      </c>
      <c r="K21" s="39" t="s">
        <v>458</v>
      </c>
      <c r="L21" s="39" t="s">
        <v>458</v>
      </c>
      <c r="M21" s="39" t="s">
        <v>458</v>
      </c>
      <c r="N21" s="39" t="s">
        <v>458</v>
      </c>
      <c r="O21" s="16"/>
    </row>
    <row r="22" spans="1:15" s="111" customFormat="1" ht="15.6" x14ac:dyDescent="0.3">
      <c r="A22" s="16">
        <v>10</v>
      </c>
      <c r="B22" s="113" t="s">
        <v>182</v>
      </c>
      <c r="C22" s="2" t="s">
        <v>120</v>
      </c>
      <c r="D22" s="2">
        <f t="shared" si="1"/>
        <v>8</v>
      </c>
      <c r="E22" s="39" t="s">
        <v>458</v>
      </c>
      <c r="F22" s="39" t="s">
        <v>458</v>
      </c>
      <c r="G22" s="39" t="s">
        <v>458</v>
      </c>
      <c r="H22" s="39" t="s">
        <v>458</v>
      </c>
      <c r="I22" s="39" t="s">
        <v>458</v>
      </c>
      <c r="J22" s="39" t="s">
        <v>459</v>
      </c>
      <c r="K22" s="39" t="s">
        <v>459</v>
      </c>
      <c r="L22" s="39" t="s">
        <v>458</v>
      </c>
      <c r="M22" s="39" t="s">
        <v>458</v>
      </c>
      <c r="N22" s="39" t="s">
        <v>458</v>
      </c>
      <c r="O22" s="16"/>
    </row>
    <row r="23" spans="1:15" x14ac:dyDescent="0.3">
      <c r="A23" s="41"/>
      <c r="B23" s="41" t="s">
        <v>184</v>
      </c>
      <c r="C23" s="13"/>
      <c r="D23" s="13">
        <f>SUM(D10:D22)</f>
        <v>101</v>
      </c>
      <c r="E23" s="13">
        <f t="shared" ref="E23:N23" si="2">COUNTIF(E10:E22,"X")</f>
        <v>12</v>
      </c>
      <c r="F23" s="13">
        <f t="shared" si="2"/>
        <v>12</v>
      </c>
      <c r="G23" s="13">
        <f t="shared" si="2"/>
        <v>12</v>
      </c>
      <c r="H23" s="13">
        <f t="shared" si="2"/>
        <v>12</v>
      </c>
      <c r="I23" s="13">
        <f t="shared" si="2"/>
        <v>12</v>
      </c>
      <c r="J23" s="13">
        <f t="shared" si="2"/>
        <v>1</v>
      </c>
      <c r="K23" s="13">
        <f t="shared" si="2"/>
        <v>4</v>
      </c>
      <c r="L23" s="42">
        <f t="shared" si="2"/>
        <v>12</v>
      </c>
      <c r="M23" s="42">
        <f t="shared" si="2"/>
        <v>12</v>
      </c>
      <c r="N23" s="42">
        <f t="shared" si="2"/>
        <v>12</v>
      </c>
      <c r="O23" s="41"/>
    </row>
    <row r="24" spans="1:15" x14ac:dyDescent="0.3">
      <c r="A24" s="4"/>
      <c r="B24" s="4"/>
      <c r="C24" s="4"/>
      <c r="D24" s="4"/>
      <c r="E24" s="4"/>
      <c r="F24" s="4"/>
      <c r="G24" s="4"/>
      <c r="H24" s="4"/>
      <c r="I24" s="4"/>
      <c r="J24" s="4"/>
      <c r="K24" s="4"/>
      <c r="L24" s="4"/>
      <c r="M24" s="4"/>
      <c r="N24" s="4"/>
      <c r="O24" s="4"/>
    </row>
    <row r="25" spans="1:15" ht="15.6" x14ac:dyDescent="0.3">
      <c r="A25" s="43" t="s">
        <v>185</v>
      </c>
      <c r="B25" s="44"/>
      <c r="C25" s="44"/>
      <c r="D25" s="44"/>
      <c r="E25" s="44"/>
      <c r="F25" s="44"/>
      <c r="G25" s="4"/>
      <c r="H25" s="4"/>
      <c r="I25" s="4"/>
      <c r="J25" s="4"/>
      <c r="K25" s="4"/>
      <c r="L25" s="4"/>
      <c r="M25" s="4"/>
      <c r="N25" s="4"/>
      <c r="O25" s="4"/>
    </row>
    <row r="26" spans="1:15" ht="15.6" x14ac:dyDescent="0.3">
      <c r="A26" s="45" t="s">
        <v>186</v>
      </c>
      <c r="B26" s="45"/>
      <c r="C26" s="45"/>
      <c r="D26" s="45"/>
      <c r="E26" s="45"/>
      <c r="F26" s="46"/>
      <c r="G26" s="45" t="s">
        <v>191</v>
      </c>
      <c r="H26" s="46"/>
      <c r="I26" s="46"/>
      <c r="J26" s="45"/>
      <c r="K26" s="46"/>
      <c r="L26" s="4"/>
      <c r="M26" s="4"/>
      <c r="N26" s="4"/>
      <c r="O26" s="4"/>
    </row>
    <row r="27" spans="1:15" ht="15.6" x14ac:dyDescent="0.3">
      <c r="A27" s="45" t="s">
        <v>187</v>
      </c>
      <c r="B27" s="45"/>
      <c r="C27" s="45"/>
      <c r="D27" s="45"/>
      <c r="E27" s="45"/>
      <c r="F27" s="46"/>
      <c r="G27" s="45" t="s">
        <v>192</v>
      </c>
      <c r="H27" s="46"/>
      <c r="I27" s="46"/>
      <c r="J27" s="45"/>
      <c r="K27" s="46"/>
      <c r="L27" s="4"/>
      <c r="M27" s="4"/>
      <c r="N27" s="4"/>
      <c r="O27" s="4"/>
    </row>
    <row r="28" spans="1:15" ht="15.6" x14ac:dyDescent="0.3">
      <c r="A28" s="45" t="s">
        <v>188</v>
      </c>
      <c r="B28" s="45"/>
      <c r="C28" s="45"/>
      <c r="D28" s="45"/>
      <c r="E28" s="45"/>
      <c r="F28" s="46"/>
      <c r="G28" s="48" t="s">
        <v>193</v>
      </c>
      <c r="H28" s="46"/>
      <c r="I28" s="46"/>
      <c r="J28" s="45"/>
      <c r="K28" s="46"/>
      <c r="L28" s="4"/>
      <c r="M28" s="4"/>
      <c r="N28" s="4"/>
      <c r="O28" s="4"/>
    </row>
    <row r="29" spans="1:15" ht="15.6" x14ac:dyDescent="0.3">
      <c r="A29" s="45" t="s">
        <v>189</v>
      </c>
      <c r="B29" s="45"/>
      <c r="C29" s="45"/>
      <c r="D29" s="45"/>
      <c r="E29" s="45"/>
      <c r="F29" s="46"/>
      <c r="G29" s="45" t="s">
        <v>194</v>
      </c>
      <c r="H29" s="46"/>
      <c r="I29" s="46"/>
      <c r="J29" s="45"/>
      <c r="K29" s="46"/>
      <c r="L29" s="4"/>
      <c r="M29" s="4"/>
      <c r="N29" s="4"/>
      <c r="O29" s="4"/>
    </row>
    <row r="30" spans="1:15" ht="15.6" x14ac:dyDescent="0.3">
      <c r="A30" s="45" t="s">
        <v>190</v>
      </c>
      <c r="B30" s="45"/>
      <c r="C30" s="45"/>
      <c r="D30" s="45"/>
      <c r="E30" s="45"/>
      <c r="F30" s="46"/>
      <c r="G30" s="45" t="s">
        <v>195</v>
      </c>
      <c r="H30" s="46"/>
      <c r="I30" s="46"/>
      <c r="J30" s="45"/>
      <c r="K30" s="46"/>
      <c r="L30" s="4"/>
      <c r="M30" s="4"/>
      <c r="N30" s="4"/>
      <c r="O30" s="4"/>
    </row>
    <row r="31" spans="1:15" ht="15.6" x14ac:dyDescent="0.3">
      <c r="B31" s="45"/>
      <c r="C31" s="45"/>
      <c r="D31" s="45"/>
      <c r="E31" s="45"/>
      <c r="F31" s="46"/>
      <c r="G31" s="47"/>
      <c r="H31" s="46"/>
      <c r="I31" s="46"/>
      <c r="J31" s="4"/>
      <c r="K31" s="46"/>
      <c r="L31" s="4"/>
      <c r="M31" s="4"/>
      <c r="N31" s="4"/>
      <c r="O31" s="4"/>
    </row>
    <row r="32" spans="1:15" ht="15.6" x14ac:dyDescent="0.3">
      <c r="B32" s="45"/>
      <c r="C32" s="45"/>
      <c r="D32" s="45"/>
      <c r="E32" s="45"/>
      <c r="F32" s="46"/>
      <c r="G32" s="47"/>
      <c r="H32" s="46"/>
      <c r="I32" s="46"/>
      <c r="J32" s="45"/>
      <c r="K32" s="46"/>
      <c r="L32" s="4"/>
      <c r="M32" s="4"/>
      <c r="N32" s="4"/>
      <c r="O32" s="4"/>
    </row>
    <row r="33" spans="2:15" ht="15.6" x14ac:dyDescent="0.3">
      <c r="B33" s="45"/>
      <c r="C33" s="45"/>
      <c r="D33" s="45"/>
      <c r="E33" s="45"/>
      <c r="F33" s="46"/>
      <c r="G33" s="47"/>
      <c r="H33" s="46"/>
      <c r="I33" s="46"/>
      <c r="J33" s="45"/>
      <c r="K33" s="46"/>
      <c r="L33" s="4"/>
      <c r="M33" s="4"/>
      <c r="N33" s="4"/>
      <c r="O33" s="4"/>
    </row>
    <row r="34" spans="2:15" ht="15.6" x14ac:dyDescent="0.3">
      <c r="B34" s="45"/>
      <c r="C34" s="45"/>
      <c r="D34" s="45"/>
      <c r="E34" s="45"/>
      <c r="F34" s="45"/>
      <c r="G34" s="47"/>
      <c r="H34" s="46"/>
      <c r="I34" s="46"/>
      <c r="J34" s="46"/>
      <c r="K34" s="46"/>
      <c r="L34" s="4"/>
      <c r="M34" s="4"/>
      <c r="N34" s="4"/>
      <c r="O34" s="4"/>
    </row>
    <row r="35" spans="2:15" ht="15.6" x14ac:dyDescent="0.3">
      <c r="B35" s="4"/>
      <c r="C35" s="4"/>
      <c r="D35" s="4"/>
      <c r="E35" s="4"/>
      <c r="F35" s="4"/>
      <c r="G35" s="49"/>
      <c r="H35" s="4"/>
      <c r="I35" s="4"/>
      <c r="J35" s="4"/>
      <c r="K35" s="4"/>
      <c r="L35" s="4"/>
      <c r="M35" s="4"/>
      <c r="N35" s="4"/>
      <c r="O35" s="4"/>
    </row>
  </sheetData>
  <mergeCells count="7">
    <mergeCell ref="A4:O4"/>
    <mergeCell ref="O7:O8"/>
    <mergeCell ref="A7:A8"/>
    <mergeCell ref="B7:B8"/>
    <mergeCell ref="C7:C8"/>
    <mergeCell ref="D7:D8"/>
    <mergeCell ref="E7:N7"/>
  </mergeCells>
  <pageMargins left="0.44" right="0.33" top="0.35" bottom="0.34"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4"/>
  <sheetViews>
    <sheetView tabSelected="1" topLeftCell="A4" zoomScale="70" zoomScaleNormal="70" workbookViewId="0">
      <pane xSplit="3" ySplit="6" topLeftCell="D28" activePane="bottomRight" state="frozen"/>
      <selection activeCell="A4" sqref="A4"/>
      <selection pane="topRight" activeCell="D4" sqref="D4"/>
      <selection pane="bottomLeft" activeCell="A10" sqref="A10"/>
      <selection pane="bottomRight" activeCell="A5" sqref="A5:O5"/>
    </sheetView>
  </sheetViews>
  <sheetFormatPr defaultColWidth="9.109375" defaultRowHeight="13.8" x14ac:dyDescent="0.3"/>
  <cols>
    <col min="1" max="1" width="4.33203125" style="4" customWidth="1"/>
    <col min="2" max="2" width="25.33203125" style="4" customWidth="1"/>
    <col min="3" max="3" width="15.109375" style="11" customWidth="1"/>
    <col min="4" max="15" width="12.6640625" style="4" customWidth="1"/>
    <col min="16" max="16384" width="9.109375" style="4"/>
  </cols>
  <sheetData>
    <row r="1" spans="1:15" ht="16.8" x14ac:dyDescent="0.3">
      <c r="B1" s="36" t="s">
        <v>160</v>
      </c>
      <c r="E1" s="35"/>
      <c r="F1" s="35"/>
      <c r="G1" s="35"/>
      <c r="H1" s="35"/>
      <c r="I1" s="35"/>
      <c r="J1" s="35"/>
      <c r="K1" s="35" t="s">
        <v>162</v>
      </c>
      <c r="L1" s="35"/>
      <c r="M1" s="35"/>
    </row>
    <row r="2" spans="1:15" ht="17.399999999999999" x14ac:dyDescent="0.3">
      <c r="B2" s="36" t="s">
        <v>161</v>
      </c>
      <c r="E2" s="32"/>
      <c r="F2" s="32"/>
      <c r="G2" s="32"/>
      <c r="H2" s="32"/>
      <c r="I2" s="32"/>
      <c r="J2" s="32"/>
      <c r="K2" s="32" t="s">
        <v>163</v>
      </c>
      <c r="L2" s="32"/>
      <c r="M2" s="32"/>
    </row>
    <row r="4" spans="1:15" ht="16.8" x14ac:dyDescent="0.3">
      <c r="A4" s="128" t="s">
        <v>463</v>
      </c>
      <c r="B4" s="128"/>
      <c r="C4" s="128"/>
      <c r="D4" s="128"/>
      <c r="E4" s="128"/>
      <c r="F4" s="128"/>
      <c r="G4" s="128"/>
      <c r="H4" s="128"/>
      <c r="I4" s="128"/>
      <c r="J4" s="128"/>
      <c r="K4" s="128"/>
      <c r="L4" s="128"/>
      <c r="M4" s="128"/>
      <c r="N4" s="128"/>
      <c r="O4" s="128"/>
    </row>
    <row r="5" spans="1:15" ht="18" x14ac:dyDescent="0.3">
      <c r="A5" s="115" t="str">
        <f>'Tổng hợp xã'!A5</f>
        <v>(Kèm theo Báo cáo số      /BC-UBND ngày      tháng      năm 2025 của Ủy ban nhân dân huyện Tu Mơ Rông)</v>
      </c>
      <c r="B5" s="115"/>
      <c r="C5" s="115"/>
      <c r="D5" s="115"/>
      <c r="E5" s="115"/>
      <c r="F5" s="115"/>
      <c r="G5" s="115"/>
      <c r="H5" s="115"/>
      <c r="I5" s="115"/>
      <c r="J5" s="115"/>
      <c r="K5" s="115"/>
      <c r="L5" s="115"/>
      <c r="M5" s="115"/>
      <c r="N5" s="115"/>
      <c r="O5" s="115"/>
    </row>
    <row r="7" spans="1:15" ht="15" customHeight="1" x14ac:dyDescent="0.3">
      <c r="A7" s="125" t="s">
        <v>109</v>
      </c>
      <c r="B7" s="125" t="s">
        <v>14</v>
      </c>
      <c r="C7" s="122" t="s">
        <v>196</v>
      </c>
      <c r="D7" s="54" t="s">
        <v>197</v>
      </c>
      <c r="E7" s="54"/>
      <c r="F7" s="54"/>
      <c r="G7" s="54"/>
      <c r="H7" s="54"/>
      <c r="I7" s="54"/>
      <c r="J7" s="54"/>
      <c r="K7" s="54"/>
      <c r="L7" s="54"/>
      <c r="M7" s="54"/>
      <c r="N7" s="54"/>
      <c r="O7" s="54"/>
    </row>
    <row r="8" spans="1:15" ht="33.75" customHeight="1" x14ac:dyDescent="0.3">
      <c r="A8" s="126"/>
      <c r="B8" s="126"/>
      <c r="C8" s="123"/>
      <c r="D8" s="52" t="s">
        <v>173</v>
      </c>
      <c r="E8" s="52" t="s">
        <v>175</v>
      </c>
      <c r="F8" s="52" t="s">
        <v>244</v>
      </c>
      <c r="G8" s="52" t="s">
        <v>177</v>
      </c>
      <c r="H8" s="52" t="s">
        <v>179</v>
      </c>
      <c r="I8" s="52" t="s">
        <v>171</v>
      </c>
      <c r="J8" s="52" t="s">
        <v>172</v>
      </c>
      <c r="K8" s="52" t="s">
        <v>183</v>
      </c>
      <c r="L8" s="52" t="s">
        <v>181</v>
      </c>
      <c r="M8" s="52" t="s">
        <v>169</v>
      </c>
      <c r="N8" s="52" t="s">
        <v>182</v>
      </c>
      <c r="O8" s="52" t="s">
        <v>239</v>
      </c>
    </row>
    <row r="9" spans="1:15" x14ac:dyDescent="0.3">
      <c r="A9" s="127"/>
      <c r="B9" s="127"/>
      <c r="C9" s="124"/>
      <c r="D9" s="53" t="s">
        <v>159</v>
      </c>
      <c r="E9" s="53" t="s">
        <v>158</v>
      </c>
      <c r="F9" s="53" t="s">
        <v>252</v>
      </c>
      <c r="G9" s="53" t="s">
        <v>157</v>
      </c>
      <c r="H9" s="53" t="s">
        <v>153</v>
      </c>
      <c r="I9" s="53" t="s">
        <v>152</v>
      </c>
      <c r="J9" s="53" t="s">
        <v>155</v>
      </c>
      <c r="K9" s="53" t="s">
        <v>156</v>
      </c>
      <c r="L9" s="53" t="s">
        <v>253</v>
      </c>
      <c r="M9" s="53" t="s">
        <v>238</v>
      </c>
      <c r="N9" s="53" t="s">
        <v>154</v>
      </c>
      <c r="O9" s="53" t="s">
        <v>154</v>
      </c>
    </row>
    <row r="10" spans="1:15" s="7" customFormat="1" x14ac:dyDescent="0.3">
      <c r="A10" s="51">
        <v>1</v>
      </c>
      <c r="B10" s="55" t="s">
        <v>198</v>
      </c>
      <c r="C10" s="51"/>
      <c r="D10" s="63" t="s">
        <v>4</v>
      </c>
      <c r="E10" s="63" t="s">
        <v>4</v>
      </c>
      <c r="F10" s="63" t="s">
        <v>4</v>
      </c>
      <c r="G10" s="63" t="s">
        <v>4</v>
      </c>
      <c r="H10" s="63" t="s">
        <v>4</v>
      </c>
      <c r="I10" s="63" t="s">
        <v>4</v>
      </c>
      <c r="J10" s="90" t="s">
        <v>4</v>
      </c>
      <c r="K10" s="63" t="s">
        <v>4</v>
      </c>
      <c r="L10" s="96" t="s">
        <v>4</v>
      </c>
      <c r="M10" s="63" t="s">
        <v>4</v>
      </c>
      <c r="N10" s="63" t="s">
        <v>4</v>
      </c>
      <c r="O10" s="63" t="s">
        <v>4</v>
      </c>
    </row>
    <row r="11" spans="1:15" ht="87.75" customHeight="1" x14ac:dyDescent="0.3">
      <c r="A11" s="50"/>
      <c r="B11" s="56" t="s">
        <v>199</v>
      </c>
      <c r="C11" s="57">
        <v>1</v>
      </c>
      <c r="D11" s="21" t="s">
        <v>385</v>
      </c>
      <c r="E11" s="27" t="s">
        <v>247</v>
      </c>
      <c r="F11" s="81" t="s">
        <v>332</v>
      </c>
      <c r="G11" s="26" t="s">
        <v>4</v>
      </c>
      <c r="H11" s="26" t="s">
        <v>4</v>
      </c>
      <c r="I11" s="86" t="s">
        <v>454</v>
      </c>
      <c r="J11" s="91" t="s">
        <v>374</v>
      </c>
      <c r="K11" s="21" t="s">
        <v>455</v>
      </c>
      <c r="L11" s="62" t="s">
        <v>415</v>
      </c>
      <c r="M11" s="21" t="s">
        <v>456</v>
      </c>
      <c r="N11" s="101" t="s">
        <v>250</v>
      </c>
      <c r="O11" s="101" t="s">
        <v>443</v>
      </c>
    </row>
    <row r="12" spans="1:15" ht="112.5" customHeight="1" x14ac:dyDescent="0.3">
      <c r="A12" s="50"/>
      <c r="B12" s="56" t="s">
        <v>200</v>
      </c>
      <c r="C12" s="57">
        <v>1</v>
      </c>
      <c r="D12" s="21" t="s">
        <v>386</v>
      </c>
      <c r="E12" s="27" t="s">
        <v>396</v>
      </c>
      <c r="F12" s="81" t="s">
        <v>457</v>
      </c>
      <c r="G12" s="26" t="s">
        <v>4</v>
      </c>
      <c r="H12" s="26" t="s">
        <v>4</v>
      </c>
      <c r="I12" s="86" t="s">
        <v>246</v>
      </c>
      <c r="J12" s="91" t="s">
        <v>375</v>
      </c>
      <c r="K12" s="19" t="s">
        <v>316</v>
      </c>
      <c r="L12" s="62" t="s">
        <v>416</v>
      </c>
      <c r="M12" s="21" t="s">
        <v>296</v>
      </c>
      <c r="N12" s="101" t="s">
        <v>251</v>
      </c>
      <c r="O12" s="101" t="s">
        <v>249</v>
      </c>
    </row>
    <row r="13" spans="1:15" ht="140.25" customHeight="1" x14ac:dyDescent="0.3">
      <c r="A13" s="50"/>
      <c r="B13" s="56" t="s">
        <v>202</v>
      </c>
      <c r="C13" s="58" t="s">
        <v>203</v>
      </c>
      <c r="D13" s="21" t="s">
        <v>387</v>
      </c>
      <c r="E13" s="93" t="s">
        <v>248</v>
      </c>
      <c r="F13" s="81" t="s">
        <v>333</v>
      </c>
      <c r="G13" s="26" t="s">
        <v>4</v>
      </c>
      <c r="H13" s="26" t="s">
        <v>4</v>
      </c>
      <c r="I13" s="86" t="s">
        <v>353</v>
      </c>
      <c r="J13" s="82" t="s">
        <v>376</v>
      </c>
      <c r="K13" s="19" t="s">
        <v>245</v>
      </c>
      <c r="L13" s="62" t="s">
        <v>417</v>
      </c>
      <c r="M13" s="21" t="s">
        <v>201</v>
      </c>
      <c r="N13" s="102">
        <v>0.8</v>
      </c>
      <c r="O13" s="102">
        <v>0.85</v>
      </c>
    </row>
    <row r="14" spans="1:15" s="7" customFormat="1" x14ac:dyDescent="0.3">
      <c r="A14" s="51">
        <v>2</v>
      </c>
      <c r="B14" s="55" t="s">
        <v>204</v>
      </c>
      <c r="C14" s="51"/>
      <c r="D14" s="63" t="s">
        <v>4</v>
      </c>
      <c r="E14" s="63" t="s">
        <v>4</v>
      </c>
      <c r="F14" s="63" t="s">
        <v>4</v>
      </c>
      <c r="G14" s="63" t="s">
        <v>4</v>
      </c>
      <c r="H14" s="63" t="s">
        <v>4</v>
      </c>
      <c r="I14" s="51" t="s">
        <v>4</v>
      </c>
      <c r="J14" s="90" t="s">
        <v>4</v>
      </c>
      <c r="K14" s="63" t="s">
        <v>4</v>
      </c>
      <c r="L14" s="90" t="s">
        <v>4</v>
      </c>
      <c r="M14" s="51" t="s">
        <v>4</v>
      </c>
      <c r="N14" s="51" t="s">
        <v>4</v>
      </c>
      <c r="O14" s="51" t="s">
        <v>4</v>
      </c>
    </row>
    <row r="15" spans="1:15" ht="79.2" x14ac:dyDescent="0.3">
      <c r="A15" s="31"/>
      <c r="B15" s="59" t="s">
        <v>205</v>
      </c>
      <c r="C15" s="57">
        <v>1</v>
      </c>
      <c r="D15" s="57" t="s">
        <v>388</v>
      </c>
      <c r="E15" s="20" t="s">
        <v>397</v>
      </c>
      <c r="F15" s="81" t="s">
        <v>334</v>
      </c>
      <c r="G15" s="26" t="s">
        <v>4</v>
      </c>
      <c r="H15" s="26" t="s">
        <v>4</v>
      </c>
      <c r="I15" s="86" t="s">
        <v>354</v>
      </c>
      <c r="J15" s="82" t="s">
        <v>377</v>
      </c>
      <c r="K15" s="19" t="s">
        <v>317</v>
      </c>
      <c r="L15" s="97" t="s">
        <v>418</v>
      </c>
      <c r="M15" s="21" t="s">
        <v>297</v>
      </c>
      <c r="N15" s="81" t="s">
        <v>433</v>
      </c>
      <c r="O15" s="81" t="s">
        <v>444</v>
      </c>
    </row>
    <row r="16" spans="1:15" s="7" customFormat="1" x14ac:dyDescent="0.3">
      <c r="A16" s="51"/>
      <c r="B16" s="55" t="s">
        <v>206</v>
      </c>
      <c r="C16" s="51"/>
      <c r="D16" s="63" t="s">
        <v>4</v>
      </c>
      <c r="E16" s="63" t="s">
        <v>4</v>
      </c>
      <c r="F16" s="63" t="s">
        <v>4</v>
      </c>
      <c r="G16" s="63" t="s">
        <v>4</v>
      </c>
      <c r="H16" s="63" t="s">
        <v>4</v>
      </c>
      <c r="I16" s="51" t="s">
        <v>4</v>
      </c>
      <c r="J16" s="90" t="s">
        <v>4</v>
      </c>
      <c r="K16" s="63" t="s">
        <v>4</v>
      </c>
      <c r="L16" s="90" t="s">
        <v>4</v>
      </c>
      <c r="M16" s="51" t="s">
        <v>4</v>
      </c>
      <c r="N16" s="51" t="s">
        <v>4</v>
      </c>
      <c r="O16" s="51" t="s">
        <v>4</v>
      </c>
    </row>
    <row r="17" spans="1:15" ht="276" x14ac:dyDescent="0.3">
      <c r="A17" s="31"/>
      <c r="B17" s="58" t="s">
        <v>207</v>
      </c>
      <c r="C17" s="50" t="s">
        <v>4</v>
      </c>
      <c r="D17" s="58" t="s">
        <v>4</v>
      </c>
      <c r="E17" s="27" t="s">
        <v>398</v>
      </c>
      <c r="F17" s="82" t="s">
        <v>335</v>
      </c>
      <c r="G17" s="26" t="s">
        <v>4</v>
      </c>
      <c r="H17" s="26" t="s">
        <v>4</v>
      </c>
      <c r="I17" s="87" t="s">
        <v>355</v>
      </c>
      <c r="J17" s="82" t="s">
        <v>378</v>
      </c>
      <c r="K17" s="19" t="s">
        <v>298</v>
      </c>
      <c r="L17" s="92" t="s">
        <v>4</v>
      </c>
      <c r="M17" s="21" t="s">
        <v>298</v>
      </c>
      <c r="N17" s="50" t="s">
        <v>4</v>
      </c>
      <c r="O17" s="50" t="s">
        <v>4</v>
      </c>
    </row>
    <row r="18" spans="1:15" s="7" customFormat="1" x14ac:dyDescent="0.3">
      <c r="A18" s="51">
        <v>4</v>
      </c>
      <c r="B18" s="55" t="s">
        <v>208</v>
      </c>
      <c r="C18" s="51"/>
      <c r="D18" s="63" t="s">
        <v>4</v>
      </c>
      <c r="E18" s="63" t="s">
        <v>4</v>
      </c>
      <c r="F18" s="63" t="s">
        <v>4</v>
      </c>
      <c r="G18" s="63" t="s">
        <v>4</v>
      </c>
      <c r="H18" s="63" t="s">
        <v>4</v>
      </c>
      <c r="I18" s="51" t="s">
        <v>4</v>
      </c>
      <c r="J18" s="90" t="s">
        <v>4</v>
      </c>
      <c r="K18" s="63" t="s">
        <v>4</v>
      </c>
      <c r="L18" s="90" t="s">
        <v>4</v>
      </c>
      <c r="M18" s="51" t="s">
        <v>4</v>
      </c>
      <c r="N18" s="51" t="s">
        <v>4</v>
      </c>
      <c r="O18" s="51" t="s">
        <v>4</v>
      </c>
    </row>
    <row r="19" spans="1:15" ht="132" x14ac:dyDescent="0.3">
      <c r="A19" s="31"/>
      <c r="B19" s="59" t="s">
        <v>209</v>
      </c>
      <c r="C19" s="21" t="s">
        <v>210</v>
      </c>
      <c r="D19" s="58" t="s">
        <v>4</v>
      </c>
      <c r="E19" s="27" t="s">
        <v>399</v>
      </c>
      <c r="F19" s="82" t="s">
        <v>336</v>
      </c>
      <c r="G19" s="26" t="s">
        <v>4</v>
      </c>
      <c r="H19" s="26" t="s">
        <v>4</v>
      </c>
      <c r="I19" s="87" t="s">
        <v>356</v>
      </c>
      <c r="J19" s="82" t="s">
        <v>379</v>
      </c>
      <c r="K19" s="19" t="s">
        <v>318</v>
      </c>
      <c r="L19" s="98" t="s">
        <v>419</v>
      </c>
      <c r="M19" s="21" t="s">
        <v>299</v>
      </c>
      <c r="N19" s="50" t="s">
        <v>4</v>
      </c>
      <c r="O19" s="50" t="s">
        <v>4</v>
      </c>
    </row>
    <row r="20" spans="1:15" s="7" customFormat="1" x14ac:dyDescent="0.3">
      <c r="A20" s="51">
        <v>5</v>
      </c>
      <c r="B20" s="55" t="s">
        <v>211</v>
      </c>
      <c r="C20" s="51"/>
      <c r="D20" s="63" t="s">
        <v>4</v>
      </c>
      <c r="E20" s="63" t="s">
        <v>4</v>
      </c>
      <c r="F20" s="63" t="s">
        <v>4</v>
      </c>
      <c r="G20" s="63" t="s">
        <v>4</v>
      </c>
      <c r="H20" s="63" t="s">
        <v>4</v>
      </c>
      <c r="I20" s="63" t="s">
        <v>4</v>
      </c>
      <c r="J20" s="90" t="s">
        <v>4</v>
      </c>
      <c r="K20" s="63" t="s">
        <v>4</v>
      </c>
      <c r="L20" s="90" t="s">
        <v>4</v>
      </c>
      <c r="M20" s="51" t="s">
        <v>4</v>
      </c>
      <c r="N20" s="51" t="s">
        <v>4</v>
      </c>
      <c r="O20" s="51" t="s">
        <v>4</v>
      </c>
    </row>
    <row r="21" spans="1:15" ht="118.8" x14ac:dyDescent="0.3">
      <c r="A21" s="31"/>
      <c r="B21" s="56" t="s">
        <v>212</v>
      </c>
      <c r="C21" s="58" t="s">
        <v>45</v>
      </c>
      <c r="D21" s="57" t="s">
        <v>45</v>
      </c>
      <c r="E21" s="25" t="s">
        <v>400</v>
      </c>
      <c r="F21" s="81" t="s">
        <v>337</v>
      </c>
      <c r="G21" s="26" t="s">
        <v>4</v>
      </c>
      <c r="H21" s="26" t="s">
        <v>4</v>
      </c>
      <c r="I21" s="86" t="s">
        <v>357</v>
      </c>
      <c r="J21" s="82" t="s">
        <v>380</v>
      </c>
      <c r="K21" s="19" t="s">
        <v>300</v>
      </c>
      <c r="L21" s="99" t="s">
        <v>420</v>
      </c>
      <c r="M21" s="21" t="s">
        <v>300</v>
      </c>
      <c r="N21" s="50" t="s">
        <v>4</v>
      </c>
      <c r="O21" s="50" t="s">
        <v>4</v>
      </c>
    </row>
    <row r="22" spans="1:15" ht="24.75" customHeight="1" x14ac:dyDescent="0.3">
      <c r="A22" s="31"/>
      <c r="B22" s="56" t="s">
        <v>213</v>
      </c>
      <c r="C22" s="58" t="s">
        <v>214</v>
      </c>
      <c r="D22" s="57" t="s">
        <v>389</v>
      </c>
      <c r="E22" s="25" t="s">
        <v>401</v>
      </c>
      <c r="F22" s="81" t="s">
        <v>338</v>
      </c>
      <c r="G22" s="26" t="s">
        <v>4</v>
      </c>
      <c r="H22" s="26" t="s">
        <v>4</v>
      </c>
      <c r="I22" s="86" t="s">
        <v>358</v>
      </c>
      <c r="J22" s="92" t="s">
        <v>4</v>
      </c>
      <c r="K22" s="19" t="s">
        <v>319</v>
      </c>
      <c r="L22" s="99" t="s">
        <v>421</v>
      </c>
      <c r="M22" s="21" t="s">
        <v>301</v>
      </c>
      <c r="N22" s="103" t="s">
        <v>434</v>
      </c>
      <c r="O22" s="103" t="s">
        <v>445</v>
      </c>
    </row>
    <row r="23" spans="1:15" ht="76.5" customHeight="1" x14ac:dyDescent="0.3">
      <c r="A23" s="31"/>
      <c r="B23" s="56" t="s">
        <v>215</v>
      </c>
      <c r="C23" s="58">
        <v>80</v>
      </c>
      <c r="D23" s="57" t="s">
        <v>389</v>
      </c>
      <c r="E23" s="62" t="s">
        <v>402</v>
      </c>
      <c r="F23" s="83" t="s">
        <v>339</v>
      </c>
      <c r="G23" s="26" t="s">
        <v>4</v>
      </c>
      <c r="H23" s="26" t="s">
        <v>4</v>
      </c>
      <c r="I23" s="62" t="s">
        <v>359</v>
      </c>
      <c r="J23" s="92" t="s">
        <v>4</v>
      </c>
      <c r="K23" s="19" t="s">
        <v>320</v>
      </c>
      <c r="L23" s="98" t="s">
        <v>4</v>
      </c>
      <c r="M23" s="21" t="s">
        <v>302</v>
      </c>
      <c r="N23" s="104">
        <v>0.8</v>
      </c>
      <c r="O23" s="104">
        <v>0.85</v>
      </c>
    </row>
    <row r="24" spans="1:15" ht="66" customHeight="1" x14ac:dyDescent="0.3">
      <c r="A24" s="31"/>
      <c r="B24" s="59" t="s">
        <v>216</v>
      </c>
      <c r="C24" s="57">
        <v>0.8</v>
      </c>
      <c r="D24" s="57" t="s">
        <v>389</v>
      </c>
      <c r="E24" s="20" t="s">
        <v>403</v>
      </c>
      <c r="F24" s="83" t="s">
        <v>340</v>
      </c>
      <c r="G24" s="26" t="s">
        <v>4</v>
      </c>
      <c r="H24" s="26" t="s">
        <v>4</v>
      </c>
      <c r="I24" s="62" t="s">
        <v>360</v>
      </c>
      <c r="J24" s="92" t="s">
        <v>4</v>
      </c>
      <c r="K24" s="19" t="s">
        <v>321</v>
      </c>
      <c r="L24" s="98" t="s">
        <v>4</v>
      </c>
      <c r="M24" s="21" t="s">
        <v>303</v>
      </c>
      <c r="N24" s="104">
        <v>0.8</v>
      </c>
      <c r="O24" s="104">
        <v>0.85</v>
      </c>
    </row>
    <row r="25" spans="1:15" s="7" customFormat="1" x14ac:dyDescent="0.3">
      <c r="A25" s="51">
        <v>6</v>
      </c>
      <c r="B25" s="55" t="s">
        <v>217</v>
      </c>
      <c r="C25" s="51"/>
      <c r="D25" s="63" t="s">
        <v>121</v>
      </c>
      <c r="E25" s="63" t="s">
        <v>121</v>
      </c>
      <c r="F25" s="63" t="s">
        <v>121</v>
      </c>
      <c r="G25" s="51" t="s">
        <v>121</v>
      </c>
      <c r="H25" s="51" t="s">
        <v>4</v>
      </c>
      <c r="I25" s="51" t="s">
        <v>121</v>
      </c>
      <c r="J25" s="90" t="s">
        <v>121</v>
      </c>
      <c r="K25" s="51" t="s">
        <v>121</v>
      </c>
      <c r="L25" s="90" t="s">
        <v>121</v>
      </c>
      <c r="M25" s="51" t="s">
        <v>121</v>
      </c>
      <c r="N25" s="51" t="s">
        <v>121</v>
      </c>
      <c r="O25" s="51" t="s">
        <v>121</v>
      </c>
    </row>
    <row r="26" spans="1:15" ht="72" x14ac:dyDescent="0.3">
      <c r="A26" s="31"/>
      <c r="B26" s="59" t="s">
        <v>218</v>
      </c>
      <c r="C26" s="50" t="s">
        <v>4</v>
      </c>
      <c r="D26" s="21" t="s">
        <v>390</v>
      </c>
      <c r="E26" s="27" t="s">
        <v>404</v>
      </c>
      <c r="F26" s="82" t="s">
        <v>341</v>
      </c>
      <c r="G26" s="50" t="s">
        <v>121</v>
      </c>
      <c r="H26" s="50" t="s">
        <v>4</v>
      </c>
      <c r="I26" s="87" t="s">
        <v>361</v>
      </c>
      <c r="J26" s="82" t="s">
        <v>381</v>
      </c>
      <c r="K26" s="19" t="s">
        <v>322</v>
      </c>
      <c r="L26" s="99" t="s">
        <v>422</v>
      </c>
      <c r="M26" s="21" t="s">
        <v>304</v>
      </c>
      <c r="N26" s="22" t="s">
        <v>435</v>
      </c>
      <c r="O26" s="22" t="s">
        <v>446</v>
      </c>
    </row>
    <row r="27" spans="1:15" s="7" customFormat="1" x14ac:dyDescent="0.3">
      <c r="A27" s="51">
        <v>7</v>
      </c>
      <c r="B27" s="55" t="s">
        <v>219</v>
      </c>
      <c r="C27" s="51"/>
      <c r="D27" s="63" t="s">
        <v>121</v>
      </c>
      <c r="E27" s="63" t="s">
        <v>4</v>
      </c>
      <c r="F27" s="63" t="s">
        <v>121</v>
      </c>
      <c r="G27" s="51" t="s">
        <v>121</v>
      </c>
      <c r="H27" s="51" t="s">
        <v>121</v>
      </c>
      <c r="I27" s="51" t="s">
        <v>4</v>
      </c>
      <c r="J27" s="90" t="s">
        <v>121</v>
      </c>
      <c r="K27" s="51" t="s">
        <v>4</v>
      </c>
      <c r="L27" s="90" t="s">
        <v>121</v>
      </c>
      <c r="M27" s="51" t="s">
        <v>4</v>
      </c>
      <c r="N27" s="51" t="s">
        <v>121</v>
      </c>
      <c r="O27" s="51" t="s">
        <v>121</v>
      </c>
    </row>
    <row r="28" spans="1:15" ht="84" x14ac:dyDescent="0.3">
      <c r="A28" s="31"/>
      <c r="B28" s="59" t="s">
        <v>220</v>
      </c>
      <c r="C28" s="21" t="s">
        <v>221</v>
      </c>
      <c r="D28" s="57" t="s">
        <v>391</v>
      </c>
      <c r="E28" s="27" t="s">
        <v>405</v>
      </c>
      <c r="F28" s="82" t="s">
        <v>342</v>
      </c>
      <c r="G28" s="50" t="s">
        <v>121</v>
      </c>
      <c r="H28" s="50" t="s">
        <v>121</v>
      </c>
      <c r="I28" s="87" t="s">
        <v>362</v>
      </c>
      <c r="J28" s="82" t="s">
        <v>382</v>
      </c>
      <c r="K28" s="19" t="s">
        <v>323</v>
      </c>
      <c r="L28" s="19" t="s">
        <v>423</v>
      </c>
      <c r="M28" s="21" t="s">
        <v>305</v>
      </c>
      <c r="N28" s="22" t="s">
        <v>436</v>
      </c>
      <c r="O28" s="22" t="s">
        <v>447</v>
      </c>
    </row>
    <row r="29" spans="1:15" s="7" customFormat="1" x14ac:dyDescent="0.3">
      <c r="A29" s="51">
        <v>8</v>
      </c>
      <c r="B29" s="55" t="s">
        <v>222</v>
      </c>
      <c r="C29" s="51"/>
      <c r="D29" s="63" t="s">
        <v>4</v>
      </c>
      <c r="E29" s="63" t="s">
        <v>4</v>
      </c>
      <c r="F29" s="63" t="s">
        <v>4</v>
      </c>
      <c r="G29" s="51" t="s">
        <v>4</v>
      </c>
      <c r="H29" s="51" t="s">
        <v>4</v>
      </c>
      <c r="I29" s="51" t="s">
        <v>4</v>
      </c>
      <c r="J29" s="90" t="s">
        <v>4</v>
      </c>
      <c r="K29" s="51" t="s">
        <v>4</v>
      </c>
      <c r="L29" s="90" t="s">
        <v>4</v>
      </c>
      <c r="M29" s="51" t="s">
        <v>4</v>
      </c>
      <c r="N29" s="51" t="s">
        <v>4</v>
      </c>
      <c r="O29" s="51" t="s">
        <v>4</v>
      </c>
    </row>
    <row r="30" spans="1:15" ht="171.6" x14ac:dyDescent="0.3">
      <c r="A30" s="31"/>
      <c r="B30" s="56" t="s">
        <v>223</v>
      </c>
      <c r="C30" s="58" t="s">
        <v>4</v>
      </c>
      <c r="D30" s="58" t="s">
        <v>4</v>
      </c>
      <c r="E30" s="27" t="s">
        <v>406</v>
      </c>
      <c r="F30" s="84" t="s">
        <v>343</v>
      </c>
      <c r="G30" s="58" t="s">
        <v>4</v>
      </c>
      <c r="H30" s="58" t="s">
        <v>4</v>
      </c>
      <c r="I30" s="88" t="s">
        <v>363</v>
      </c>
      <c r="J30" s="82" t="s">
        <v>383</v>
      </c>
      <c r="K30" s="80" t="s">
        <v>324</v>
      </c>
      <c r="L30" s="19" t="s">
        <v>424</v>
      </c>
      <c r="M30" s="79" t="s">
        <v>306</v>
      </c>
      <c r="N30" s="50" t="s">
        <v>4</v>
      </c>
      <c r="O30" s="50" t="s">
        <v>4</v>
      </c>
    </row>
    <row r="31" spans="1:15" ht="60.75" customHeight="1" x14ac:dyDescent="0.3">
      <c r="A31" s="31"/>
      <c r="B31" s="56" t="s">
        <v>240</v>
      </c>
      <c r="C31" s="58" t="s">
        <v>4</v>
      </c>
      <c r="D31" s="58" t="s">
        <v>4</v>
      </c>
      <c r="E31" s="94" t="s">
        <v>364</v>
      </c>
      <c r="F31" s="58" t="s">
        <v>4</v>
      </c>
      <c r="G31" s="58" t="s">
        <v>4</v>
      </c>
      <c r="H31" s="58" t="s">
        <v>4</v>
      </c>
      <c r="I31" s="88" t="s">
        <v>364</v>
      </c>
      <c r="J31" s="82" t="s">
        <v>4</v>
      </c>
      <c r="K31" s="19" t="s">
        <v>325</v>
      </c>
      <c r="L31" s="82" t="s">
        <v>4</v>
      </c>
      <c r="M31" s="58" t="s">
        <v>4</v>
      </c>
      <c r="N31" s="50" t="s">
        <v>4</v>
      </c>
      <c r="O31" s="50" t="s">
        <v>4</v>
      </c>
    </row>
    <row r="32" spans="1:15" ht="28.5" customHeight="1" x14ac:dyDescent="0.3">
      <c r="A32" s="31"/>
      <c r="B32" s="56" t="s">
        <v>224</v>
      </c>
      <c r="C32" s="58" t="s">
        <v>225</v>
      </c>
      <c r="D32" s="57" t="s">
        <v>392</v>
      </c>
      <c r="E32" s="25" t="s">
        <v>407</v>
      </c>
      <c r="F32" s="81" t="s">
        <v>344</v>
      </c>
      <c r="G32" s="58" t="s">
        <v>4</v>
      </c>
      <c r="H32" s="58" t="s">
        <v>4</v>
      </c>
      <c r="I32" s="86" t="s">
        <v>365</v>
      </c>
      <c r="J32" s="82" t="s">
        <v>384</v>
      </c>
      <c r="K32" s="19" t="s">
        <v>326</v>
      </c>
      <c r="L32" s="100">
        <v>0.95</v>
      </c>
      <c r="M32" s="21" t="s">
        <v>307</v>
      </c>
      <c r="N32" s="22" t="s">
        <v>437</v>
      </c>
      <c r="O32" s="105" t="s">
        <v>448</v>
      </c>
    </row>
    <row r="33" spans="1:15" ht="29.25" customHeight="1" x14ac:dyDescent="0.3">
      <c r="A33" s="31"/>
      <c r="B33" s="56" t="s">
        <v>226</v>
      </c>
      <c r="C33" s="58" t="s">
        <v>227</v>
      </c>
      <c r="D33" s="57" t="s">
        <v>393</v>
      </c>
      <c r="E33" s="25" t="s">
        <v>408</v>
      </c>
      <c r="F33" s="81" t="s">
        <v>345</v>
      </c>
      <c r="G33" s="58" t="s">
        <v>4</v>
      </c>
      <c r="H33" s="58" t="s">
        <v>4</v>
      </c>
      <c r="I33" s="86" t="s">
        <v>366</v>
      </c>
      <c r="J33" s="92" t="s">
        <v>4</v>
      </c>
      <c r="K33" s="19" t="s">
        <v>327</v>
      </c>
      <c r="L33" s="99" t="s">
        <v>425</v>
      </c>
      <c r="M33" s="21" t="s">
        <v>308</v>
      </c>
      <c r="N33" s="22" t="s">
        <v>438</v>
      </c>
      <c r="O33" s="22" t="s">
        <v>449</v>
      </c>
    </row>
    <row r="34" spans="1:15" s="7" customFormat="1" x14ac:dyDescent="0.3">
      <c r="A34" s="51">
        <v>9</v>
      </c>
      <c r="B34" s="55" t="s">
        <v>228</v>
      </c>
      <c r="C34" s="51"/>
      <c r="D34" s="63" t="s">
        <v>4</v>
      </c>
      <c r="E34" s="63" t="s">
        <v>4</v>
      </c>
      <c r="F34" s="63" t="s">
        <v>4</v>
      </c>
      <c r="G34" s="51" t="s">
        <v>4</v>
      </c>
      <c r="H34" s="51" t="s">
        <v>4</v>
      </c>
      <c r="I34" s="63" t="s">
        <v>4</v>
      </c>
      <c r="J34" s="90" t="s">
        <v>4</v>
      </c>
      <c r="K34" s="51" t="s">
        <v>4</v>
      </c>
      <c r="L34" s="90" t="s">
        <v>4</v>
      </c>
      <c r="M34" s="51" t="s">
        <v>4</v>
      </c>
      <c r="N34" s="51" t="s">
        <v>4</v>
      </c>
      <c r="O34" s="51" t="s">
        <v>4</v>
      </c>
    </row>
    <row r="35" spans="1:15" ht="29.25" customHeight="1" x14ac:dyDescent="0.3">
      <c r="A35" s="31"/>
      <c r="B35" s="56" t="s">
        <v>241</v>
      </c>
      <c r="C35" s="58" t="s">
        <v>95</v>
      </c>
      <c r="D35" s="57" t="s">
        <v>388</v>
      </c>
      <c r="E35" s="27" t="s">
        <v>409</v>
      </c>
      <c r="F35" s="82" t="s">
        <v>346</v>
      </c>
      <c r="G35" s="58" t="s">
        <v>4</v>
      </c>
      <c r="H35" s="58" t="s">
        <v>4</v>
      </c>
      <c r="I35" s="87" t="s">
        <v>367</v>
      </c>
      <c r="J35" s="92" t="s">
        <v>4</v>
      </c>
      <c r="K35" s="19" t="s">
        <v>328</v>
      </c>
      <c r="L35" s="99" t="s">
        <v>426</v>
      </c>
      <c r="M35" s="21" t="s">
        <v>309</v>
      </c>
      <c r="N35" s="26" t="s">
        <v>439</v>
      </c>
      <c r="O35" s="106" t="s">
        <v>450</v>
      </c>
    </row>
    <row r="36" spans="1:15" ht="58.5" customHeight="1" x14ac:dyDescent="0.3">
      <c r="A36" s="31"/>
      <c r="B36" s="56" t="s">
        <v>242</v>
      </c>
      <c r="C36" s="58" t="s">
        <v>229</v>
      </c>
      <c r="D36" s="57" t="s">
        <v>388</v>
      </c>
      <c r="E36" s="25" t="s">
        <v>410</v>
      </c>
      <c r="F36" s="81" t="s">
        <v>347</v>
      </c>
      <c r="G36" s="58" t="s">
        <v>4</v>
      </c>
      <c r="H36" s="58" t="s">
        <v>4</v>
      </c>
      <c r="I36" s="86" t="s">
        <v>368</v>
      </c>
      <c r="J36" s="92" t="s">
        <v>4</v>
      </c>
      <c r="K36" s="19" t="s">
        <v>310</v>
      </c>
      <c r="L36" s="19" t="s">
        <v>427</v>
      </c>
      <c r="M36" s="21" t="s">
        <v>310</v>
      </c>
      <c r="N36" s="57">
        <v>1</v>
      </c>
      <c r="O36" s="57">
        <v>1</v>
      </c>
    </row>
    <row r="37" spans="1:15" ht="79.5" customHeight="1" x14ac:dyDescent="0.3">
      <c r="A37" s="31"/>
      <c r="B37" s="56" t="s">
        <v>230</v>
      </c>
      <c r="C37" s="57">
        <v>1</v>
      </c>
      <c r="D37" s="57" t="s">
        <v>388</v>
      </c>
      <c r="E37" s="25" t="s">
        <v>411</v>
      </c>
      <c r="F37" s="81" t="s">
        <v>348</v>
      </c>
      <c r="G37" s="58" t="s">
        <v>4</v>
      </c>
      <c r="H37" s="58" t="s">
        <v>4</v>
      </c>
      <c r="I37" s="86" t="s">
        <v>369</v>
      </c>
      <c r="J37" s="92" t="s">
        <v>4</v>
      </c>
      <c r="K37" s="19" t="s">
        <v>311</v>
      </c>
      <c r="L37" s="99" t="s">
        <v>428</v>
      </c>
      <c r="M37" s="21" t="s">
        <v>311</v>
      </c>
      <c r="N37" s="57">
        <v>1</v>
      </c>
      <c r="O37" s="57">
        <v>1</v>
      </c>
    </row>
    <row r="38" spans="1:15" ht="66" customHeight="1" x14ac:dyDescent="0.3">
      <c r="A38" s="31"/>
      <c r="B38" s="56" t="s">
        <v>231</v>
      </c>
      <c r="C38" s="60" t="s">
        <v>4</v>
      </c>
      <c r="D38" s="57" t="s">
        <v>4</v>
      </c>
      <c r="E38" s="95" t="s">
        <v>370</v>
      </c>
      <c r="F38" s="85" t="s">
        <v>349</v>
      </c>
      <c r="G38" s="58" t="s">
        <v>4</v>
      </c>
      <c r="H38" s="58" t="s">
        <v>4</v>
      </c>
      <c r="I38" s="89" t="s">
        <v>370</v>
      </c>
      <c r="J38" s="92" t="s">
        <v>4</v>
      </c>
      <c r="K38" s="19" t="s">
        <v>312</v>
      </c>
      <c r="L38" s="19" t="s">
        <v>429</v>
      </c>
      <c r="M38" s="21" t="s">
        <v>312</v>
      </c>
      <c r="N38" s="50" t="s">
        <v>4</v>
      </c>
      <c r="O38" s="50" t="s">
        <v>4</v>
      </c>
    </row>
    <row r="39" spans="1:15" ht="54.75" customHeight="1" x14ac:dyDescent="0.3">
      <c r="A39" s="31"/>
      <c r="B39" s="56" t="s">
        <v>232</v>
      </c>
      <c r="C39" s="50" t="s">
        <v>233</v>
      </c>
      <c r="D39" s="57" t="s">
        <v>394</v>
      </c>
      <c r="E39" s="25" t="s">
        <v>412</v>
      </c>
      <c r="F39" s="81" t="s">
        <v>350</v>
      </c>
      <c r="G39" s="58" t="s">
        <v>4</v>
      </c>
      <c r="H39" s="58" t="s">
        <v>4</v>
      </c>
      <c r="I39" s="86" t="s">
        <v>371</v>
      </c>
      <c r="J39" s="92" t="s">
        <v>4</v>
      </c>
      <c r="K39" s="19" t="s">
        <v>329</v>
      </c>
      <c r="L39" s="99" t="s">
        <v>430</v>
      </c>
      <c r="M39" s="21" t="s">
        <v>313</v>
      </c>
      <c r="N39" s="26" t="s">
        <v>440</v>
      </c>
      <c r="O39" s="26" t="s">
        <v>451</v>
      </c>
    </row>
    <row r="40" spans="1:15" ht="46.5" customHeight="1" x14ac:dyDescent="0.3">
      <c r="A40" s="31"/>
      <c r="B40" s="56" t="s">
        <v>234</v>
      </c>
      <c r="C40" s="58" t="s">
        <v>233</v>
      </c>
      <c r="D40" s="57" t="s">
        <v>388</v>
      </c>
      <c r="E40" s="25" t="s">
        <v>413</v>
      </c>
      <c r="F40" s="81" t="s">
        <v>351</v>
      </c>
      <c r="G40" s="58" t="s">
        <v>4</v>
      </c>
      <c r="H40" s="58" t="s">
        <v>4</v>
      </c>
      <c r="I40" s="86" t="s">
        <v>372</v>
      </c>
      <c r="J40" s="92" t="s">
        <v>4</v>
      </c>
      <c r="K40" s="19" t="s">
        <v>330</v>
      </c>
      <c r="L40" s="99" t="s">
        <v>431</v>
      </c>
      <c r="M40" s="21" t="s">
        <v>314</v>
      </c>
      <c r="N40" s="22" t="s">
        <v>441</v>
      </c>
      <c r="O40" s="22" t="s">
        <v>452</v>
      </c>
    </row>
    <row r="41" spans="1:15" ht="69.75" customHeight="1" x14ac:dyDescent="0.3">
      <c r="A41" s="31"/>
      <c r="B41" s="56" t="s">
        <v>235</v>
      </c>
      <c r="C41" s="57">
        <v>1</v>
      </c>
      <c r="D41" s="57" t="s">
        <v>395</v>
      </c>
      <c r="E41" s="20" t="s">
        <v>414</v>
      </c>
      <c r="F41" s="83" t="s">
        <v>352</v>
      </c>
      <c r="G41" s="58" t="s">
        <v>4</v>
      </c>
      <c r="H41" s="58" t="s">
        <v>4</v>
      </c>
      <c r="I41" s="62" t="s">
        <v>373</v>
      </c>
      <c r="J41" s="92" t="s">
        <v>4</v>
      </c>
      <c r="K41" s="19" t="s">
        <v>331</v>
      </c>
      <c r="L41" s="99" t="s">
        <v>432</v>
      </c>
      <c r="M41" s="21" t="s">
        <v>315</v>
      </c>
      <c r="N41" s="28" t="s">
        <v>442</v>
      </c>
      <c r="O41" s="28" t="s">
        <v>453</v>
      </c>
    </row>
    <row r="42" spans="1:15" s="7" customFormat="1" x14ac:dyDescent="0.3">
      <c r="A42" s="51">
        <v>10</v>
      </c>
      <c r="B42" s="61" t="s">
        <v>236</v>
      </c>
      <c r="C42" s="51"/>
      <c r="D42" s="63" t="s">
        <v>4</v>
      </c>
      <c r="E42" s="63" t="s">
        <v>4</v>
      </c>
      <c r="F42" s="63" t="s">
        <v>121</v>
      </c>
      <c r="G42" s="51" t="s">
        <v>4</v>
      </c>
      <c r="H42" s="51" t="s">
        <v>4</v>
      </c>
      <c r="I42" s="51" t="s">
        <v>4</v>
      </c>
      <c r="J42" s="90" t="s">
        <v>4</v>
      </c>
      <c r="K42" s="51" t="s">
        <v>4</v>
      </c>
      <c r="L42" s="90" t="s">
        <v>4</v>
      </c>
      <c r="M42" s="51" t="s">
        <v>4</v>
      </c>
      <c r="N42" s="51" t="s">
        <v>4</v>
      </c>
      <c r="O42" s="51" t="s">
        <v>4</v>
      </c>
    </row>
    <row r="43" spans="1:15" ht="105.75" customHeight="1" x14ac:dyDescent="0.3">
      <c r="A43" s="31"/>
      <c r="B43" s="56" t="s">
        <v>237</v>
      </c>
      <c r="C43" s="50" t="s">
        <v>4</v>
      </c>
      <c r="D43" s="50" t="s">
        <v>4</v>
      </c>
      <c r="E43" s="50" t="s">
        <v>4</v>
      </c>
      <c r="F43" s="50" t="s">
        <v>4</v>
      </c>
      <c r="G43" s="58" t="s">
        <v>4</v>
      </c>
      <c r="H43" s="58" t="s">
        <v>4</v>
      </c>
      <c r="I43" s="50" t="s">
        <v>4</v>
      </c>
      <c r="J43" s="92" t="s">
        <v>4</v>
      </c>
      <c r="K43" s="50" t="s">
        <v>4</v>
      </c>
      <c r="L43" s="92" t="s">
        <v>4</v>
      </c>
      <c r="M43" s="50" t="s">
        <v>4</v>
      </c>
      <c r="N43" s="50" t="s">
        <v>4</v>
      </c>
      <c r="O43" s="50" t="s">
        <v>4</v>
      </c>
    </row>
    <row r="44" spans="1:15" ht="124.5" customHeight="1" x14ac:dyDescent="0.3">
      <c r="A44" s="31"/>
      <c r="B44" s="56" t="s">
        <v>243</v>
      </c>
      <c r="C44" s="50" t="s">
        <v>4</v>
      </c>
      <c r="D44" s="50" t="s">
        <v>4</v>
      </c>
      <c r="E44" s="50" t="s">
        <v>4</v>
      </c>
      <c r="F44" s="81" t="s">
        <v>121</v>
      </c>
      <c r="G44" s="58" t="s">
        <v>4</v>
      </c>
      <c r="H44" s="58" t="s">
        <v>4</v>
      </c>
      <c r="I44" s="50" t="s">
        <v>4</v>
      </c>
      <c r="J44" s="92" t="s">
        <v>4</v>
      </c>
      <c r="K44" s="50" t="s">
        <v>4</v>
      </c>
      <c r="L44" s="92" t="s">
        <v>4</v>
      </c>
      <c r="M44" s="50" t="s">
        <v>4</v>
      </c>
      <c r="N44" s="50" t="s">
        <v>4</v>
      </c>
      <c r="O44" s="50" t="s">
        <v>4</v>
      </c>
    </row>
  </sheetData>
  <mergeCells count="5">
    <mergeCell ref="C7:C9"/>
    <mergeCell ref="B7:B9"/>
    <mergeCell ref="A7:A9"/>
    <mergeCell ref="A5:O5"/>
    <mergeCell ref="A4:O4"/>
  </mergeCells>
  <pageMargins left="0.28999999999999998" right="0.32" top="0.39" bottom="0.41" header="0.3" footer="0.3"/>
  <pageSetup paperSize="9"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Tổng hợp xã</vt:lpstr>
      <vt:lpstr>Chi tiết xã</vt:lpstr>
      <vt:lpstr>Tổng hơp thôn điểm</vt:lpstr>
      <vt:lpstr>Chi tiết thôn điểm</vt:lpstr>
      <vt:lpstr>'Chi tiết xã'!_ftnref1</vt:lpstr>
      <vt:lpstr>'Chi tiết xã'!_Hlk71549428</vt:lpstr>
      <vt:lpstr>'Tổng hợp xã'!Print_Area</vt:lpstr>
      <vt:lpstr>'Chi tiết thôn điểm'!Print_Titles</vt:lpstr>
      <vt:lpstr>'Chi tiết xã'!Print_Titles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cp:lastPrinted>2025-03-20T14:09:45Z</cp:lastPrinted>
  <dcterms:created xsi:type="dcterms:W3CDTF">2024-01-07T03:03:37Z</dcterms:created>
  <dcterms:modified xsi:type="dcterms:W3CDTF">2025-03-23T02:22:08Z</dcterms:modified>
</cp:coreProperties>
</file>