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 tabRatio="537"/>
  </bookViews>
  <sheets>
    <sheet name="PL1_GIỮ" sheetId="14" r:id="rId1"/>
  </sheets>
  <definedNames>
    <definedName name="_xlnm._FilterDatabase" localSheetId="0" hidden="1">PL1_GIỮ!$A$5:$K$5</definedName>
    <definedName name="_xlnm.Print_Area" localSheetId="0">PL1_GIỮ!$A$1:$K$742</definedName>
    <definedName name="_xlnm.Print_Titles" localSheetId="0">PL1_GIỮ!$4:$5</definedName>
  </definedNames>
  <calcPr calcId="144525"/>
</workbook>
</file>

<file path=xl/calcChain.xml><?xml version="1.0" encoding="utf-8"?>
<calcChain xmlns="http://schemas.openxmlformats.org/spreadsheetml/2006/main">
  <c r="G99" i="14" l="1"/>
  <c r="F99" i="14"/>
  <c r="F76" i="14"/>
  <c r="G76" i="14"/>
  <c r="F72" i="14"/>
  <c r="G66" i="14"/>
  <c r="F66" i="14"/>
  <c r="G337" i="14" l="1"/>
  <c r="F337" i="14"/>
  <c r="D95" i="14" l="1"/>
  <c r="D9" i="14"/>
  <c r="D8" i="14" s="1"/>
  <c r="D698" i="14"/>
  <c r="D242" i="14"/>
  <c r="D241" i="14"/>
  <c r="E536" i="14"/>
  <c r="E327" i="14"/>
  <c r="G546" i="14"/>
  <c r="G545" i="14"/>
  <c r="G544" i="14"/>
  <c r="G543" i="14"/>
  <c r="F542" i="14"/>
  <c r="F541" i="14" s="1"/>
  <c r="D536" i="14"/>
  <c r="D535" i="14" s="1"/>
  <c r="D327" i="14"/>
  <c r="G216" i="14"/>
  <c r="E146" i="14"/>
  <c r="E145" i="14" s="1"/>
  <c r="D146" i="14"/>
  <c r="D145" i="14" s="1"/>
  <c r="E126" i="14"/>
  <c r="F130" i="14"/>
  <c r="F125" i="14" s="1"/>
  <c r="D126" i="14"/>
  <c r="E84" i="14"/>
  <c r="F88" i="14"/>
  <c r="F83" i="14" s="1"/>
  <c r="D84" i="14"/>
  <c r="D73" i="14"/>
  <c r="E73" i="14"/>
  <c r="E72" i="14" s="1"/>
  <c r="F140" i="14"/>
  <c r="F94" i="14"/>
  <c r="F162" i="14"/>
  <c r="F158" i="14" s="1"/>
  <c r="E159" i="14"/>
  <c r="D159" i="14"/>
  <c r="F57" i="14"/>
  <c r="E55" i="14"/>
  <c r="E95" i="14"/>
  <c r="D640" i="14" l="1"/>
  <c r="E640" i="14"/>
  <c r="D234" i="14"/>
  <c r="D233" i="14" s="1"/>
  <c r="D220" i="14"/>
  <c r="D227" i="14"/>
  <c r="D197" i="14"/>
  <c r="D196" i="14" s="1"/>
  <c r="F192" i="14"/>
  <c r="D189" i="14"/>
  <c r="D188" i="14" s="1"/>
  <c r="D181" i="14"/>
  <c r="D180" i="14" s="1"/>
  <c r="D171" i="14"/>
  <c r="D170" i="14" s="1"/>
  <c r="D158" i="14"/>
  <c r="D138" i="14"/>
  <c r="D137" i="14" s="1"/>
  <c r="D125" i="14"/>
  <c r="D118" i="14"/>
  <c r="D117" i="14" s="1"/>
  <c r="D109" i="14"/>
  <c r="D108" i="14" s="1"/>
  <c r="D94" i="14"/>
  <c r="D83" i="14"/>
  <c r="D72" i="14"/>
  <c r="D64" i="14"/>
  <c r="D63" i="14" s="1"/>
  <c r="D54" i="14"/>
  <c r="D55" i="14"/>
  <c r="D50" i="14"/>
  <c r="D49" i="14" s="1"/>
  <c r="D44" i="14"/>
  <c r="D43" i="14" s="1"/>
  <c r="D38" i="14"/>
  <c r="D37" i="14" s="1"/>
  <c r="D30" i="14"/>
  <c r="D29" i="14" s="1"/>
  <c r="D24" i="14"/>
  <c r="D23" i="14" s="1"/>
  <c r="D18" i="14"/>
  <c r="D17" i="14" s="1"/>
  <c r="D7" i="14" s="1"/>
  <c r="E9" i="14"/>
  <c r="E8" i="14" s="1"/>
  <c r="D733" i="14"/>
  <c r="E723" i="14"/>
  <c r="D724" i="14"/>
  <c r="D723" i="14" s="1"/>
  <c r="D709" i="14"/>
  <c r="D708" i="14" s="1"/>
  <c r="E698" i="14"/>
  <c r="D690" i="14"/>
  <c r="E690" i="14"/>
  <c r="D671" i="14"/>
  <c r="D670" i="14" s="1"/>
  <c r="E671" i="14"/>
  <c r="E670" i="14" s="1"/>
  <c r="D662" i="14"/>
  <c r="D661" i="14" s="1"/>
  <c r="D213" i="14"/>
  <c r="D212" i="14" s="1"/>
  <c r="E213" i="14"/>
  <c r="D654" i="14"/>
  <c r="D653" i="14" s="1"/>
  <c r="D633" i="14"/>
  <c r="D632" i="14" s="1"/>
  <c r="D623" i="14"/>
  <c r="D622" i="14" s="1"/>
  <c r="D621" i="14" s="1"/>
  <c r="D606" i="14"/>
  <c r="D605" i="14" s="1"/>
  <c r="D593" i="14"/>
  <c r="D594" i="14"/>
  <c r="D582" i="14"/>
  <c r="D581" i="14" s="1"/>
  <c r="D573" i="14"/>
  <c r="D572" i="14"/>
  <c r="D564" i="14"/>
  <c r="D565" i="14"/>
  <c r="D555" i="14"/>
  <c r="D556" i="14"/>
  <c r="D528" i="14"/>
  <c r="E528" i="14"/>
  <c r="D522" i="14"/>
  <c r="D521" i="14" s="1"/>
  <c r="E501" i="14"/>
  <c r="D494" i="14"/>
  <c r="D493" i="14" s="1"/>
  <c r="D478" i="14"/>
  <c r="D477" i="14" s="1"/>
  <c r="D469" i="14"/>
  <c r="E469" i="14"/>
  <c r="F464" i="14"/>
  <c r="G464" i="14"/>
  <c r="D464" i="14"/>
  <c r="D463" i="14" s="1"/>
  <c r="D462" i="14" s="1"/>
  <c r="E464" i="14"/>
  <c r="E463" i="14" s="1"/>
  <c r="E456" i="14"/>
  <c r="D451" i="14"/>
  <c r="D450" i="14" s="1"/>
  <c r="D444" i="14"/>
  <c r="E444" i="14"/>
  <c r="D438" i="14"/>
  <c r="D437" i="14" s="1"/>
  <c r="D428" i="14"/>
  <c r="E428" i="14"/>
  <c r="D421" i="14"/>
  <c r="D420" i="14" s="1"/>
  <c r="D415" i="14"/>
  <c r="E415" i="14"/>
  <c r="D411" i="14"/>
  <c r="D410" i="14" s="1"/>
  <c r="D401" i="14"/>
  <c r="E401" i="14"/>
  <c r="D395" i="14"/>
  <c r="D394" i="14" s="1"/>
  <c r="D377" i="14"/>
  <c r="E377" i="14"/>
  <c r="F367" i="14"/>
  <c r="G367" i="14"/>
  <c r="D367" i="14"/>
  <c r="D366" i="14" s="1"/>
  <c r="D337" i="14"/>
  <c r="E337" i="14"/>
  <c r="F327" i="14"/>
  <c r="G327" i="14"/>
  <c r="D326" i="14"/>
  <c r="D320" i="14"/>
  <c r="E320" i="14"/>
  <c r="F315" i="14"/>
  <c r="G315" i="14"/>
  <c r="D315" i="14"/>
  <c r="D314" i="14" s="1"/>
  <c r="D303" i="14"/>
  <c r="E303" i="14"/>
  <c r="F293" i="14"/>
  <c r="G293" i="14"/>
  <c r="D293" i="14"/>
  <c r="D292" i="14" s="1"/>
  <c r="D278" i="14"/>
  <c r="E278" i="14"/>
  <c r="F268" i="14"/>
  <c r="G268" i="14"/>
  <c r="D268" i="14"/>
  <c r="D267" i="14" s="1"/>
  <c r="D240" i="14" s="1"/>
  <c r="D253" i="14"/>
  <c r="E253" i="14"/>
  <c r="F253" i="14"/>
  <c r="F242" i="14"/>
  <c r="G242" i="14"/>
  <c r="E242" i="14"/>
  <c r="E241" i="14" s="1"/>
  <c r="D239" i="14" l="1"/>
  <c r="D169" i="14"/>
  <c r="D195" i="14"/>
  <c r="E582" i="14"/>
  <c r="D194" i="14" l="1"/>
  <c r="D6" i="14" s="1"/>
  <c r="G737" i="14"/>
  <c r="G736" i="14" s="1"/>
  <c r="G733" i="14" s="1"/>
  <c r="F736" i="14"/>
  <c r="F733" i="14" s="1"/>
  <c r="E733" i="14"/>
  <c r="J732" i="14"/>
  <c r="G732" i="14"/>
  <c r="J731" i="14"/>
  <c r="G731" i="14"/>
  <c r="G730" i="14"/>
  <c r="G729" i="14"/>
  <c r="J728" i="14"/>
  <c r="G728" i="14"/>
  <c r="G727" i="14"/>
  <c r="F726" i="14"/>
  <c r="F723" i="14" s="1"/>
  <c r="G722" i="14"/>
  <c r="G721" i="14"/>
  <c r="G720" i="14"/>
  <c r="G719" i="14"/>
  <c r="G718" i="14"/>
  <c r="G717" i="14"/>
  <c r="G716" i="14"/>
  <c r="G715" i="14"/>
  <c r="G714" i="14"/>
  <c r="G713" i="14"/>
  <c r="G712" i="14"/>
  <c r="F711" i="14"/>
  <c r="F708" i="14" s="1"/>
  <c r="E708" i="14"/>
  <c r="G704" i="14"/>
  <c r="G703" i="14"/>
  <c r="G702" i="14"/>
  <c r="F701" i="14"/>
  <c r="F698" i="14" s="1"/>
  <c r="G697" i="14"/>
  <c r="G696" i="14"/>
  <c r="G695" i="14"/>
  <c r="F693" i="14"/>
  <c r="F690" i="14" s="1"/>
  <c r="G688" i="14"/>
  <c r="G687" i="14"/>
  <c r="G686" i="14"/>
  <c r="G685" i="14"/>
  <c r="G684" i="14"/>
  <c r="G683" i="14"/>
  <c r="G682" i="14"/>
  <c r="G681" i="14"/>
  <c r="G680" i="14"/>
  <c r="G679" i="14"/>
  <c r="G678" i="14"/>
  <c r="G677" i="14"/>
  <c r="G676" i="14"/>
  <c r="G675" i="14"/>
  <c r="G674" i="14"/>
  <c r="F673" i="14"/>
  <c r="F670" i="14" s="1"/>
  <c r="G669" i="14"/>
  <c r="G668" i="14"/>
  <c r="G667" i="14"/>
  <c r="G666" i="14"/>
  <c r="G665" i="14"/>
  <c r="F664" i="14"/>
  <c r="F661" i="14" s="1"/>
  <c r="E662" i="14"/>
  <c r="E661" i="14" s="1"/>
  <c r="F219" i="14"/>
  <c r="G218" i="14"/>
  <c r="G217" i="14"/>
  <c r="E212" i="14"/>
  <c r="G660" i="14"/>
  <c r="G659" i="14"/>
  <c r="G658" i="14"/>
  <c r="G657" i="14"/>
  <c r="F656" i="14"/>
  <c r="F653" i="14" s="1"/>
  <c r="E654" i="14"/>
  <c r="E653" i="14" s="1"/>
  <c r="G652" i="14"/>
  <c r="G651" i="14"/>
  <c r="G650" i="14"/>
  <c r="G649" i="14"/>
  <c r="G648" i="14"/>
  <c r="G646" i="14"/>
  <c r="G645" i="14"/>
  <c r="F643" i="14"/>
  <c r="F640" i="14" s="1"/>
  <c r="G639" i="14"/>
  <c r="G638" i="14"/>
  <c r="G637" i="14"/>
  <c r="G636" i="14"/>
  <c r="F635" i="14"/>
  <c r="F632" i="14" s="1"/>
  <c r="E633" i="14"/>
  <c r="E632" i="14" s="1"/>
  <c r="J631" i="14"/>
  <c r="J630" i="14"/>
  <c r="G630" i="14"/>
  <c r="G629" i="14"/>
  <c r="G628" i="14"/>
  <c r="F625" i="14"/>
  <c r="F622" i="14" s="1"/>
  <c r="E623" i="14"/>
  <c r="E622" i="14" s="1"/>
  <c r="G620" i="14"/>
  <c r="G619" i="14"/>
  <c r="J618" i="14"/>
  <c r="G618" i="14"/>
  <c r="J617" i="14"/>
  <c r="G617" i="14"/>
  <c r="J616" i="14"/>
  <c r="G616" i="14"/>
  <c r="J615" i="14"/>
  <c r="G615" i="14"/>
  <c r="G614" i="14"/>
  <c r="J613" i="14"/>
  <c r="G613" i="14"/>
  <c r="G612" i="14"/>
  <c r="J611" i="14"/>
  <c r="G611" i="14"/>
  <c r="F610" i="14"/>
  <c r="F605" i="14" s="1"/>
  <c r="E606" i="14"/>
  <c r="E605" i="14" s="1"/>
  <c r="G604" i="14"/>
  <c r="J603" i="14"/>
  <c r="G603" i="14"/>
  <c r="J602" i="14"/>
  <c r="G602" i="14"/>
  <c r="G601" i="14"/>
  <c r="J600" i="14"/>
  <c r="G600" i="14"/>
  <c r="I599" i="14"/>
  <c r="J599" i="14" s="1"/>
  <c r="G599" i="14"/>
  <c r="J598" i="14"/>
  <c r="G598" i="14"/>
  <c r="F597" i="14"/>
  <c r="E594" i="14"/>
  <c r="F593" i="14"/>
  <c r="E593" i="14"/>
  <c r="G592" i="14"/>
  <c r="G591" i="14"/>
  <c r="G590" i="14"/>
  <c r="G589" i="14"/>
  <c r="G588" i="14"/>
  <c r="F586" i="14"/>
  <c r="F581" i="14" s="1"/>
  <c r="E581" i="14"/>
  <c r="G580" i="14"/>
  <c r="G579" i="14"/>
  <c r="G578" i="14"/>
  <c r="G577" i="14"/>
  <c r="F576" i="14"/>
  <c r="F572" i="14" s="1"/>
  <c r="E573" i="14"/>
  <c r="E572" i="14"/>
  <c r="G571" i="14"/>
  <c r="G568" i="14" s="1"/>
  <c r="G564" i="14" s="1"/>
  <c r="F568" i="14"/>
  <c r="F564" i="14" s="1"/>
  <c r="E565" i="14"/>
  <c r="E564" i="14"/>
  <c r="G560" i="14"/>
  <c r="G555" i="14" s="1"/>
  <c r="F560" i="14"/>
  <c r="F555" i="14" s="1"/>
  <c r="E556" i="14"/>
  <c r="E555" i="14"/>
  <c r="G553" i="14"/>
  <c r="G551" i="14"/>
  <c r="F535" i="14"/>
  <c r="E535" i="14"/>
  <c r="G534" i="14"/>
  <c r="G533" i="14"/>
  <c r="G532" i="14"/>
  <c r="G531" i="14"/>
  <c r="G530" i="14"/>
  <c r="G529" i="14"/>
  <c r="F528" i="14"/>
  <c r="F521" i="14" s="1"/>
  <c r="E522" i="14"/>
  <c r="E521" i="14" s="1"/>
  <c r="G520" i="14"/>
  <c r="G519" i="14"/>
  <c r="G518" i="14"/>
  <c r="G517" i="14"/>
  <c r="G516" i="14"/>
  <c r="G515" i="14"/>
  <c r="F514" i="14"/>
  <c r="G514" i="14" s="1"/>
  <c r="G513" i="14"/>
  <c r="F512" i="14"/>
  <c r="G512" i="14" s="1"/>
  <c r="G511" i="14"/>
  <c r="G510" i="14"/>
  <c r="G509" i="14"/>
  <c r="G508" i="14"/>
  <c r="G507" i="14"/>
  <c r="G506" i="14"/>
  <c r="G505" i="14"/>
  <c r="G504" i="14"/>
  <c r="G503" i="14"/>
  <c r="G502" i="14"/>
  <c r="E494" i="14"/>
  <c r="E493" i="14" s="1"/>
  <c r="G492" i="14"/>
  <c r="G491" i="14"/>
  <c r="G490" i="14"/>
  <c r="G489" i="14"/>
  <c r="G488" i="14"/>
  <c r="G487" i="14"/>
  <c r="G486" i="14"/>
  <c r="G485" i="14"/>
  <c r="G484" i="14"/>
  <c r="F483" i="14"/>
  <c r="F477" i="14" s="1"/>
  <c r="E478" i="14"/>
  <c r="E477" i="14" s="1"/>
  <c r="G476" i="14"/>
  <c r="G475" i="14"/>
  <c r="G474" i="14"/>
  <c r="G473" i="14"/>
  <c r="G471" i="14"/>
  <c r="G470" i="14"/>
  <c r="F469" i="14"/>
  <c r="F463" i="14" s="1"/>
  <c r="G461" i="14"/>
  <c r="G460" i="14"/>
  <c r="G459" i="14"/>
  <c r="G458" i="14"/>
  <c r="G457" i="14"/>
  <c r="F456" i="14"/>
  <c r="E451" i="14"/>
  <c r="E450" i="14" s="1"/>
  <c r="F450" i="14"/>
  <c r="G449" i="14"/>
  <c r="G448" i="14"/>
  <c r="G447" i="14"/>
  <c r="G446" i="14"/>
  <c r="G445" i="14"/>
  <c r="F444" i="14"/>
  <c r="F437" i="14" s="1"/>
  <c r="E438" i="14"/>
  <c r="E437" i="14" s="1"/>
  <c r="G436" i="14"/>
  <c r="G435" i="14"/>
  <c r="G434" i="14"/>
  <c r="G433" i="14"/>
  <c r="G432" i="14"/>
  <c r="G431" i="14"/>
  <c r="G430" i="14"/>
  <c r="F428" i="14"/>
  <c r="F420" i="14" s="1"/>
  <c r="E421" i="14"/>
  <c r="E420" i="14" s="1"/>
  <c r="G419" i="14"/>
  <c r="G418" i="14"/>
  <c r="G417" i="14"/>
  <c r="G416" i="14"/>
  <c r="F415" i="14"/>
  <c r="F410" i="14" s="1"/>
  <c r="E411" i="14"/>
  <c r="E410" i="14" s="1"/>
  <c r="G409" i="14"/>
  <c r="G408" i="14"/>
  <c r="G407" i="14"/>
  <c r="G406" i="14"/>
  <c r="G405" i="14"/>
  <c r="G404" i="14"/>
  <c r="G403" i="14"/>
  <c r="G402" i="14"/>
  <c r="F401" i="14"/>
  <c r="F394" i="14" s="1"/>
  <c r="E395" i="14"/>
  <c r="E394" i="14" s="1"/>
  <c r="G393" i="14"/>
  <c r="G392" i="14"/>
  <c r="G391" i="14"/>
  <c r="G389" i="14"/>
  <c r="G387" i="14"/>
  <c r="G386" i="14"/>
  <c r="G385" i="14"/>
  <c r="G382" i="14"/>
  <c r="G381" i="14"/>
  <c r="G379" i="14"/>
  <c r="G378" i="14"/>
  <c r="F377" i="14"/>
  <c r="F366" i="14" s="1"/>
  <c r="E367" i="14"/>
  <c r="E366" i="14" s="1"/>
  <c r="G351" i="14"/>
  <c r="G350" i="14"/>
  <c r="G349" i="14"/>
  <c r="G348" i="14"/>
  <c r="G347" i="14"/>
  <c r="G346" i="14"/>
  <c r="G345" i="14"/>
  <c r="J344" i="14"/>
  <c r="G344" i="14"/>
  <c r="J343" i="14"/>
  <c r="G343" i="14"/>
  <c r="J342" i="14"/>
  <c r="G342" i="14"/>
  <c r="G341" i="14"/>
  <c r="J340" i="14"/>
  <c r="G340" i="14"/>
  <c r="J339" i="14"/>
  <c r="G339" i="14"/>
  <c r="J338" i="14"/>
  <c r="G338" i="14"/>
  <c r="F326" i="14"/>
  <c r="E326" i="14"/>
  <c r="G320" i="14"/>
  <c r="G314" i="14" s="1"/>
  <c r="F320" i="14"/>
  <c r="F314" i="14" s="1"/>
  <c r="E315" i="14"/>
  <c r="E314" i="14" s="1"/>
  <c r="G313" i="14"/>
  <c r="G312" i="14"/>
  <c r="G311" i="14"/>
  <c r="G310" i="14"/>
  <c r="G309" i="14"/>
  <c r="G308" i="14"/>
  <c r="G307" i="14"/>
  <c r="G306" i="14"/>
  <c r="G305" i="14"/>
  <c r="G304" i="14"/>
  <c r="F303" i="14"/>
  <c r="F292" i="14" s="1"/>
  <c r="E293" i="14"/>
  <c r="E292" i="14" s="1"/>
  <c r="G291" i="14"/>
  <c r="G290" i="14"/>
  <c r="G289" i="14"/>
  <c r="G288" i="14"/>
  <c r="G287" i="14"/>
  <c r="G286" i="14"/>
  <c r="G285" i="14"/>
  <c r="G284" i="14"/>
  <c r="G283" i="14"/>
  <c r="G282" i="14"/>
  <c r="G281" i="14"/>
  <c r="G280" i="14"/>
  <c r="G279" i="14"/>
  <c r="F278" i="14"/>
  <c r="F267" i="14" s="1"/>
  <c r="E268" i="14"/>
  <c r="E267" i="14" s="1"/>
  <c r="G266" i="14"/>
  <c r="G265" i="14"/>
  <c r="G264" i="14"/>
  <c r="G263" i="14"/>
  <c r="G262" i="14"/>
  <c r="G261" i="14"/>
  <c r="G260" i="14"/>
  <c r="G259" i="14"/>
  <c r="G258" i="14"/>
  <c r="G257" i="14"/>
  <c r="G256" i="14"/>
  <c r="G255" i="14"/>
  <c r="G254" i="14"/>
  <c r="F241" i="14"/>
  <c r="G238" i="14"/>
  <c r="G237" i="14"/>
  <c r="F236" i="14"/>
  <c r="F233" i="14" s="1"/>
  <c r="E234" i="14"/>
  <c r="E233" i="14" s="1"/>
  <c r="G232" i="14"/>
  <c r="G230" i="14" s="1"/>
  <c r="F231" i="14"/>
  <c r="F230" i="14" s="1"/>
  <c r="E227" i="14"/>
  <c r="G226" i="14"/>
  <c r="G225" i="14"/>
  <c r="F224" i="14"/>
  <c r="F223" i="14" s="1"/>
  <c r="F220" i="14" s="1"/>
  <c r="E220" i="14"/>
  <c r="G211" i="14"/>
  <c r="G210" i="14"/>
  <c r="G206" i="14"/>
  <c r="F205" i="14"/>
  <c r="F204" i="14" s="1"/>
  <c r="F196" i="14" s="1"/>
  <c r="E197" i="14"/>
  <c r="E196" i="14" s="1"/>
  <c r="E195" i="14" s="1"/>
  <c r="G193" i="14"/>
  <c r="G188" i="14" s="1"/>
  <c r="F191" i="14"/>
  <c r="E189" i="14"/>
  <c r="E188" i="14" s="1"/>
  <c r="G187" i="14"/>
  <c r="G186" i="14"/>
  <c r="G185" i="14"/>
  <c r="F183" i="14"/>
  <c r="F180" i="14" s="1"/>
  <c r="E181" i="14"/>
  <c r="E180" i="14" s="1"/>
  <c r="G179" i="14"/>
  <c r="G177" i="14"/>
  <c r="G176" i="14"/>
  <c r="F174" i="14"/>
  <c r="F170" i="14" s="1"/>
  <c r="E171" i="14"/>
  <c r="E170" i="14" s="1"/>
  <c r="G166" i="14"/>
  <c r="G165" i="14"/>
  <c r="E158" i="14"/>
  <c r="G154" i="14"/>
  <c r="G153" i="14"/>
  <c r="F152" i="14"/>
  <c r="G144" i="14"/>
  <c r="G143" i="14"/>
  <c r="G142" i="14"/>
  <c r="F137" i="14"/>
  <c r="E138" i="14"/>
  <c r="E137" i="14" s="1"/>
  <c r="G133" i="14"/>
  <c r="G132" i="14"/>
  <c r="E125" i="14"/>
  <c r="G124" i="14"/>
  <c r="G123" i="14"/>
  <c r="G122" i="14"/>
  <c r="F120" i="14"/>
  <c r="E118" i="14"/>
  <c r="E117" i="14" s="1"/>
  <c r="F117" i="14"/>
  <c r="G116" i="14"/>
  <c r="G115" i="14"/>
  <c r="G114" i="14"/>
  <c r="F113" i="14"/>
  <c r="F112" i="14" s="1"/>
  <c r="F108" i="14" s="1"/>
  <c r="E109" i="14"/>
  <c r="E108" i="14" s="1"/>
  <c r="G104" i="14"/>
  <c r="G103" i="14"/>
  <c r="G102" i="14"/>
  <c r="G101" i="14"/>
  <c r="E94" i="14"/>
  <c r="G91" i="14"/>
  <c r="G90" i="14"/>
  <c r="G89" i="14"/>
  <c r="E83" i="14"/>
  <c r="G80" i="14"/>
  <c r="G79" i="14"/>
  <c r="G78" i="14"/>
  <c r="G70" i="14"/>
  <c r="G69" i="14"/>
  <c r="G68" i="14"/>
  <c r="F63" i="14"/>
  <c r="E64" i="14"/>
  <c r="E63" i="14" s="1"/>
  <c r="G61" i="14"/>
  <c r="G60" i="14"/>
  <c r="G59" i="14"/>
  <c r="G58" i="14"/>
  <c r="F54" i="14"/>
  <c r="E54" i="14"/>
  <c r="G53" i="14"/>
  <c r="G52" i="14" s="1"/>
  <c r="G49" i="14" s="1"/>
  <c r="F52" i="14"/>
  <c r="F49" i="14" s="1"/>
  <c r="E50" i="14"/>
  <c r="E49" i="14" s="1"/>
  <c r="G48" i="14"/>
  <c r="G46" i="14" s="1"/>
  <c r="G43" i="14" s="1"/>
  <c r="F47" i="14"/>
  <c r="F46" i="14" s="1"/>
  <c r="F43" i="14" s="1"/>
  <c r="E44" i="14"/>
  <c r="E43" i="14" s="1"/>
  <c r="G42" i="14"/>
  <c r="G40" i="14" s="1"/>
  <c r="G37" i="14" s="1"/>
  <c r="F41" i="14"/>
  <c r="F40" i="14" s="1"/>
  <c r="F37" i="14" s="1"/>
  <c r="E38" i="14"/>
  <c r="E37" i="14" s="1"/>
  <c r="G36" i="14"/>
  <c r="G35" i="14"/>
  <c r="G34" i="14"/>
  <c r="G33" i="14"/>
  <c r="F32" i="14"/>
  <c r="F29" i="14" s="1"/>
  <c r="E30" i="14"/>
  <c r="E29" i="14" s="1"/>
  <c r="G28" i="14"/>
  <c r="G26" i="14" s="1"/>
  <c r="G23" i="14" s="1"/>
  <c r="F27" i="14"/>
  <c r="F26" i="14" s="1"/>
  <c r="E24" i="14"/>
  <c r="E23" i="14" s="1"/>
  <c r="G20" i="14"/>
  <c r="G17" i="14" s="1"/>
  <c r="F20" i="14"/>
  <c r="F17" i="14" s="1"/>
  <c r="E18" i="14"/>
  <c r="E17" i="14" s="1"/>
  <c r="E7" i="14" s="1"/>
  <c r="G15" i="14"/>
  <c r="G14" i="14"/>
  <c r="F12" i="14"/>
  <c r="F8" i="14" s="1"/>
  <c r="G541" i="14" l="1"/>
  <c r="G326" i="14"/>
  <c r="G162" i="14"/>
  <c r="G158" i="14" s="1"/>
  <c r="G130" i="14"/>
  <c r="G125" i="14" s="1"/>
  <c r="G72" i="14"/>
  <c r="G88" i="14"/>
  <c r="G83" i="14" s="1"/>
  <c r="F151" i="14"/>
  <c r="F145" i="14" s="1"/>
  <c r="F215" i="14"/>
  <c r="F212" i="14" s="1"/>
  <c r="F621" i="14" s="1"/>
  <c r="G94" i="14"/>
  <c r="G151" i="14"/>
  <c r="G145" i="14" s="1"/>
  <c r="E462" i="14"/>
  <c r="E621" i="14"/>
  <c r="G57" i="14"/>
  <c r="G54" i="14" s="1"/>
  <c r="E240" i="14"/>
  <c r="G227" i="14"/>
  <c r="G597" i="14"/>
  <c r="G701" i="14"/>
  <c r="G698" i="14" s="1"/>
  <c r="G576" i="14"/>
  <c r="G572" i="14" s="1"/>
  <c r="G204" i="14"/>
  <c r="G196" i="14" s="1"/>
  <c r="G12" i="14"/>
  <c r="G8" i="14" s="1"/>
  <c r="G112" i="14"/>
  <c r="G108" i="14" s="1"/>
  <c r="G469" i="14"/>
  <c r="G463" i="14" s="1"/>
  <c r="G32" i="14"/>
  <c r="G29" i="14" s="1"/>
  <c r="G673" i="14"/>
  <c r="G670" i="14" s="1"/>
  <c r="G693" i="14"/>
  <c r="G690" i="14" s="1"/>
  <c r="G711" i="14"/>
  <c r="G708" i="14" s="1"/>
  <c r="F23" i="14"/>
  <c r="G215" i="14"/>
  <c r="G212" i="14" s="1"/>
  <c r="F227" i="14"/>
  <c r="G664" i="14"/>
  <c r="G661" i="14" s="1"/>
  <c r="G726" i="14"/>
  <c r="G723" i="14" s="1"/>
  <c r="F188" i="14"/>
  <c r="F169" i="14" s="1"/>
  <c r="G528" i="14"/>
  <c r="G521" i="14" s="1"/>
  <c r="G183" i="14"/>
  <c r="G180" i="14" s="1"/>
  <c r="G456" i="14"/>
  <c r="G140" i="14"/>
  <c r="G137" i="14" s="1"/>
  <c r="E169" i="14"/>
  <c r="G635" i="14"/>
  <c r="G632" i="14" s="1"/>
  <c r="G656" i="14"/>
  <c r="G653" i="14" s="1"/>
  <c r="G236" i="14"/>
  <c r="G233" i="14" s="1"/>
  <c r="G303" i="14"/>
  <c r="G292" i="14" s="1"/>
  <c r="G415" i="14"/>
  <c r="G410" i="14" s="1"/>
  <c r="G120" i="14"/>
  <c r="G174" i="14"/>
  <c r="G170" i="14" s="1"/>
  <c r="G191" i="14"/>
  <c r="G278" i="14"/>
  <c r="G267" i="14" s="1"/>
  <c r="G401" i="14"/>
  <c r="G394" i="14" s="1"/>
  <c r="G428" i="14"/>
  <c r="G420" i="14" s="1"/>
  <c r="G535" i="14"/>
  <c r="G610" i="14"/>
  <c r="G605" i="14" s="1"/>
  <c r="G625" i="14"/>
  <c r="G622" i="14" s="1"/>
  <c r="G223" i="14"/>
  <c r="G220" i="14" s="1"/>
  <c r="G253" i="14"/>
  <c r="G241" i="14" s="1"/>
  <c r="G377" i="14"/>
  <c r="G366" i="14" s="1"/>
  <c r="G444" i="14"/>
  <c r="G437" i="14" s="1"/>
  <c r="G450" i="14"/>
  <c r="G483" i="14"/>
  <c r="G477" i="14" s="1"/>
  <c r="F501" i="14"/>
  <c r="F493" i="14" s="1"/>
  <c r="F462" i="14" s="1"/>
  <c r="G586" i="14"/>
  <c r="G581" i="14" s="1"/>
  <c r="G593" i="14"/>
  <c r="G643" i="14"/>
  <c r="G640" i="14" s="1"/>
  <c r="G63" i="14"/>
  <c r="G117" i="14"/>
  <c r="G501" i="14"/>
  <c r="G493" i="14" s="1"/>
  <c r="F240" i="14"/>
  <c r="E6" i="14" l="1"/>
  <c r="G195" i="14"/>
  <c r="F195" i="14"/>
  <c r="F7" i="14"/>
  <c r="G7" i="14"/>
  <c r="E239" i="14"/>
  <c r="E194" i="14" s="1"/>
  <c r="F239" i="14"/>
  <c r="G169" i="14"/>
  <c r="G621" i="14"/>
  <c r="G462" i="14"/>
  <c r="G240" i="14"/>
  <c r="F194" i="14" l="1"/>
  <c r="F6" i="14" s="1"/>
  <c r="G239" i="14"/>
  <c r="G194" i="14" s="1"/>
  <c r="G6" i="14" s="1"/>
</calcChain>
</file>

<file path=xl/sharedStrings.xml><?xml version="1.0" encoding="utf-8"?>
<sst xmlns="http://schemas.openxmlformats.org/spreadsheetml/2006/main" count="1885" uniqueCount="767">
  <si>
    <t>STT</t>
  </si>
  <si>
    <t>Hồ sơ pháp lý</t>
  </si>
  <si>
    <t>Mục đích sử dụng của cơ sở nhà, đất được giao/cho thuê</t>
  </si>
  <si>
    <t>Hiện trạng sử dụng</t>
  </si>
  <si>
    <t>Ghi chú</t>
  </si>
  <si>
    <t>Nhà</t>
  </si>
  <si>
    <t>Trụ sở làm việc</t>
  </si>
  <si>
    <t>Huyện Tu Mơ Rông</t>
  </si>
  <si>
    <t>Tên đơn vị/ Địa chỉ khuôn viên đất</t>
  </si>
  <si>
    <t>Diện tích (m2)</t>
  </si>
  <si>
    <t xml:space="preserve">Đất </t>
  </si>
  <si>
    <t>Diện tích xây dựng nhà</t>
  </si>
  <si>
    <t>II</t>
  </si>
  <si>
    <t>*</t>
  </si>
  <si>
    <t>Nhà công vụ</t>
  </si>
  <si>
    <t>Nhà để xe</t>
  </si>
  <si>
    <t>Nhà vệ sinh</t>
  </si>
  <si>
    <t>Nhà làm việc</t>
  </si>
  <si>
    <t>Nhà bảo vệ</t>
  </si>
  <si>
    <t>III</t>
  </si>
  <si>
    <t xml:space="preserve">Nhà làm việc </t>
  </si>
  <si>
    <t>Nhà kho</t>
  </si>
  <si>
    <t>Nhà để xe ô tô</t>
  </si>
  <si>
    <t>Đất trụ sở làm việc</t>
  </si>
  <si>
    <t>Biên bản kiểm tra hiện trạng nhà, đất</t>
  </si>
  <si>
    <t>Nhà hiệu bộ</t>
  </si>
  <si>
    <t>Nhà vệ sinh 04 phòng</t>
  </si>
  <si>
    <t>Phòng học</t>
  </si>
  <si>
    <t>Nhà ở</t>
  </si>
  <si>
    <t>Khối Quản lý Nhà nước</t>
  </si>
  <si>
    <t>Văn phòng HĐND-UBND huyện</t>
  </si>
  <si>
    <t xml:space="preserve"> Đất khuôn viên</t>
  </si>
  <si>
    <t>Thôn Tu Mơ Rông, xã Đăk Hà</t>
  </si>
  <si>
    <t>Chưa có giấy CNQSDĐ, TB giới thiệu địa điểm đất số 47/TB-UBND, ngày 17/7/2006 của UBND huyện</t>
  </si>
  <si>
    <t>Đất XD trụ sở</t>
  </si>
  <si>
    <t>Đất Hội trường chung</t>
  </si>
  <si>
    <t>Chưa có giấy CNQSDĐ, đo thực tế</t>
  </si>
  <si>
    <t xml:space="preserve"> Nhà</t>
  </si>
  <si>
    <t>Nhà làm việc cấp 3</t>
  </si>
  <si>
    <t>QĐ số 31/QĐ-UBND, ngày 06/2/2007 của UBND huyện</t>
  </si>
  <si>
    <t xml:space="preserve">Nhà trực bảo vệ </t>
  </si>
  <si>
    <t>Hội trường chung</t>
  </si>
  <si>
    <t>Đo thực tế</t>
  </si>
  <si>
    <t xml:space="preserve"> Phòng Tài chính - Kế hoạch</t>
  </si>
  <si>
    <t>Giấy CNQSDĐ CU392058</t>
  </si>
  <si>
    <t>Nhà làm việc cấp 4</t>
  </si>
  <si>
    <t>QĐ số 1085/QĐ-UBND, ngày 29/9/2010 của UBND huyện</t>
  </si>
  <si>
    <t>Phòng Nông nghiệp và PTNT</t>
  </si>
  <si>
    <t>Thôn Mô Pả, xã Đăk Hà</t>
  </si>
  <si>
    <t>Chưa có giấy CNQSDĐ, QĐ giao đất số 1329/QĐ-UBND, ngày 12/12/2011 của UBND tỉnh</t>
  </si>
  <si>
    <t>QĐ số 1087/QĐ-UBND, ngày 20/9/2010 của UBND huyện</t>
  </si>
  <si>
    <t>Phòng Giáo dục và Đào tạo</t>
  </si>
  <si>
    <t>GCNQSDĐ BP540627</t>
  </si>
  <si>
    <t xml:space="preserve">Nhà để xe </t>
  </si>
  <si>
    <t>QĐ số 755/QĐ-UBND, ngày 25/7/2014 của UBND huyện</t>
  </si>
  <si>
    <t>Chưa có giấy CNQSDĐ, QĐ giao đất số 38/QĐ-UBND, ngày 11/1/2012 của UBND tỉnh</t>
  </si>
  <si>
    <t>QĐ số 1086/QĐ-UBND, ngày 20/9/2010 của UBND huyện</t>
  </si>
  <si>
    <t>QĐ số 1228/QĐ-UBND, ngày 13/11/2011 của UBND huyện</t>
  </si>
  <si>
    <t>Phòng Dân tộc</t>
  </si>
  <si>
    <t>Chưa có giấy CNQSDĐ, QĐ giao đất số 406/QĐ-UBND, ngày 7/6/2013 của UBND huyện</t>
  </si>
  <si>
    <t xml:space="preserve"> Nhà làm việc</t>
  </si>
  <si>
    <t>QĐ số 1412a/QĐ-UBND, ngày 
20/10/2011 của UBND huyện</t>
  </si>
  <si>
    <t>QĐ số 840a/QĐ-UBND, ngày 
9/10/2019 của UBND huyện</t>
  </si>
  <si>
    <t>Phòng Kinh tế và Hạ tầng</t>
  </si>
  <si>
    <t>Đất XD quảng trường</t>
  </si>
  <si>
    <t>TB số 50/TB-UBND, ngày 8/7/2009</t>
  </si>
  <si>
    <t>Nhà Rông</t>
  </si>
  <si>
    <t>UBND xã Đăk Rơ Ông</t>
  </si>
  <si>
    <t>Thôn Măng Lỡ, xã Đăk Rơ Ông</t>
  </si>
  <si>
    <t>Giấy CNQSDĐ CĐ491322</t>
  </si>
  <si>
    <t>QĐ số 428/QĐ-QĐ-UBND, ngày 11/4/2011 của UBND huyện</t>
  </si>
  <si>
    <t>Nhà dân quân</t>
  </si>
  <si>
    <t xml:space="preserve"> UBND xã Đăk Tơ Kan</t>
  </si>
  <si>
    <t>Thôn Kon Hnông, xã Đăk Tơ Kan</t>
  </si>
  <si>
    <t>QĐ số 23/QĐ-QĐ-UBND, ngày 04/1/2006 của UBND tỉnh</t>
  </si>
  <si>
    <t>Hội trường, nhà bếp, kho</t>
  </si>
  <si>
    <t>UBND xã Đăk Na</t>
  </si>
  <si>
    <t>Thôn Đăk Riêp 2, xã Đăk Na</t>
  </si>
  <si>
    <t>Giấy CNQSDĐ CĐ491401</t>
  </si>
  <si>
    <t>Trụ sở làm việc cấp 3</t>
  </si>
  <si>
    <t>QĐ số 465/QĐ-QĐ-UBND, ngày 14/5/2010 của UBND huyện</t>
  </si>
  <si>
    <t>Trụ sở làm việc đội dân quân</t>
  </si>
  <si>
    <t>UBND xã Đăk Sao</t>
  </si>
  <si>
    <t>Thôn Kach Lớn 2, xã Đăk Sao</t>
  </si>
  <si>
    <t>Giấy CNQSDĐ BX734423</t>
  </si>
  <si>
    <t>UBND xã Đăk Hà</t>
  </si>
  <si>
    <t>Giấy CNQSDĐ CĐ491320</t>
  </si>
  <si>
    <t>QĐ số 188/QĐ-UBND, ngày 19/4/2007 của UBND huyện</t>
  </si>
  <si>
    <t>Trụ sở khối đoàn thể, CA xã đội</t>
  </si>
  <si>
    <t>Nhà đoàn thể VH-XH</t>
  </si>
  <si>
    <t>Công trình phụ</t>
  </si>
  <si>
    <t>UBND xã Tu Mơ Rông</t>
  </si>
  <si>
    <t>Cơ sở đất 1</t>
  </si>
  <si>
    <t>Thôn Tu Mơ Rông, xã Tu Mơ Rông</t>
  </si>
  <si>
    <t>Giấy CNQSDĐ CĐ491377</t>
  </si>
  <si>
    <t>Cơ sở đất 2</t>
  </si>
  <si>
    <t>Giấy CNQSDĐ BP540745</t>
  </si>
  <si>
    <t>QĐ số 874/QĐ-UBND, ngày 31/10/2013 của UBND tỉnh</t>
  </si>
  <si>
    <t xml:space="preserve"> UBND xã Văn Xuôi</t>
  </si>
  <si>
    <t>Thôn Ba Khen, xã Văn Xuôi</t>
  </si>
  <si>
    <t>Chưa có giấy CNQSDĐ, QĐ giao đất số 141/QĐ-UBND, ngày 5/2/2016</t>
  </si>
  <si>
    <t>QĐ số 1047/QĐ-UBND, ngày 29/10/2015 của UBND tỉnh</t>
  </si>
  <si>
    <t>Nhà làm việc công an, xã đội</t>
  </si>
  <si>
    <t xml:space="preserve"> UBND xã Ngọc Yêu</t>
  </si>
  <si>
    <t>Thôn Ba Tu 2, xã Ngọc Yêu</t>
  </si>
  <si>
    <t>Giấy CNQSDĐ CĐ491397</t>
  </si>
  <si>
    <t xml:space="preserve"> Trụ sở làm việc cấp 3</t>
  </si>
  <si>
    <t>QĐ số 875/QĐ-UBND, ngày 31/10/2013 của UBND tỉnh</t>
  </si>
  <si>
    <t>UBND xã Măng Ri</t>
  </si>
  <si>
    <t>Thôn Ba Khen, xã Măng Ry</t>
  </si>
  <si>
    <t>Giấy CNQSDĐ CĐ491618</t>
  </si>
  <si>
    <t>QĐ số 466/QĐ-UBND, ngày 14/5/2010 của UBND huyện</t>
  </si>
  <si>
    <t>Nhà trực dân quân</t>
  </si>
  <si>
    <t>UBND xã Tê Xăng</t>
  </si>
  <si>
    <t>Thôn Tân Ba, xã Tê Xăng</t>
  </si>
  <si>
    <t>Chưa có giấy CNQSDĐ, QĐ giao đất số 185/QĐ-UBND, ngày 2/3/2016</t>
  </si>
  <si>
    <t xml:space="preserve"> UBND xã Ngọc Lây</t>
  </si>
  <si>
    <t>Giấy CNQSDĐ CT066730</t>
  </si>
  <si>
    <t>Thôn Đăk Kinh 1A, xã Ngoc Lây</t>
  </si>
  <si>
    <t>QĐ số 186/QĐ-UBND, ngày 19/4/2007 của UBND huyện</t>
  </si>
  <si>
    <t>Khối các tổ chức chính trị, Đoàn thể</t>
  </si>
  <si>
    <t>Văn Phòng Huyện ủy</t>
  </si>
  <si>
    <t>Chưa có giấy CNQSDĐ, TB giới thiệu địa điểm đất số 44/TB-UBND, ngày 17/7/2006 của UBND huyện</t>
  </si>
  <si>
    <t>Đất XD nhà lưu trú</t>
  </si>
  <si>
    <t>QĐ số 82/QĐ-UBND, ngày 29/1/2007 của UBND tỉnh</t>
  </si>
  <si>
    <t>Nhà trực bảo vệ</t>
  </si>
  <si>
    <t>Nhà kho lưu trữ</t>
  </si>
  <si>
    <t>QĐ số 814/QĐ-UBND, ngày 29/8/2012 UBND huyện</t>
  </si>
  <si>
    <t>Nhà làm lưu trú</t>
  </si>
  <si>
    <t>QĐ số 187/QĐ-UBND, ngày 24/4/2009 của UBND huyện</t>
  </si>
  <si>
    <t xml:space="preserve"> Nhà làm lưu trú</t>
  </si>
  <si>
    <t>Ủy ban MTTQ huyện</t>
  </si>
  <si>
    <t>Chưa có giấy CNQSDĐ, TB số 49/TB-UBND, ngày 17/7/2006 của UBND huyện</t>
  </si>
  <si>
    <t>QĐ số 81/QĐ-UBND, ngày 29/1/2007 UBND tỉnh</t>
  </si>
  <si>
    <t>Trung tâm bồi dưỡng chính trị huyện</t>
  </si>
  <si>
    <t>Chưa có giấy CNQSDĐ, QĐ số 387/QĐ-UBND, ngày 17/6/2015 của UBND tỉnh</t>
  </si>
  <si>
    <t>QĐ số 873/QĐ-UBND, ngày 31/10/2013 UBND tỉnh</t>
  </si>
  <si>
    <t>Nhà nội trú</t>
  </si>
  <si>
    <t xml:space="preserve"> Khối sự nghiệp, sự nghiệp giáo dục</t>
  </si>
  <si>
    <t>Khối hành chính sự nghiệp</t>
  </si>
  <si>
    <t>Đất XD trụ sở làm việc ĐTTTH huyện</t>
  </si>
  <si>
    <t>GCN QSD đất CĐ491323</t>
  </si>
  <si>
    <t>Đất XD trạm TT-TH xã Tu Mơ Rông</t>
  </si>
  <si>
    <t>Thôn Tu Cấp, xã Tu Mơ Rông</t>
  </si>
  <si>
    <t>GCN QSD đất BX734024</t>
  </si>
  <si>
    <t>Đất XD trạm TT-TH xã Tê Xăng</t>
  </si>
  <si>
    <t>Thôn Đăk  Vien, xã Tê Xăng</t>
  </si>
  <si>
    <t>GCN QSD đất 057310</t>
  </si>
  <si>
    <t>Đất XD trạm TT-TH xã Đăk Sao</t>
  </si>
  <si>
    <t>Thôn Năng Lớn 3, xã Đăk Sao</t>
  </si>
  <si>
    <t>GCN QSD đất 057363</t>
  </si>
  <si>
    <t>Đất XD trạm TT-TH xã Đăk Na</t>
  </si>
  <si>
    <t>Thôn Kon Chai, xã Đăk Na</t>
  </si>
  <si>
    <t>GCN QSD đất 057374</t>
  </si>
  <si>
    <t>QĐ số 36/QĐ-UBND, ngày 7/1/2010</t>
  </si>
  <si>
    <t>Trụ sở làm việc ĐTTTH huyện</t>
  </si>
  <si>
    <t>QĐ số 89/QĐ-UBND, ngày 23/1/2009 của UBND tỉnh</t>
  </si>
  <si>
    <t>Trụ sở làm việc chính</t>
  </si>
  <si>
    <t>Trạm TT-TH xã Tu Mơ Rông</t>
  </si>
  <si>
    <t xml:space="preserve">Trạm TT-TH </t>
  </si>
  <si>
    <t>Trạm TT-TH xã Tê Xăng</t>
  </si>
  <si>
    <t>Trạm TT-TH xã Đăk Sao</t>
  </si>
  <si>
    <t>Trạm TT-TH xã Đăk Na</t>
  </si>
  <si>
    <t>QĐ số 36/QĐ-UBND, ngày 23/1/2009 của UBND tỉnh</t>
  </si>
  <si>
    <t>Chưa có giấy CNQSDĐ, QĐ giao đất số 160/QĐ-UBND ngày 20/3/2015 của UBND tỉnh</t>
  </si>
  <si>
    <t>QĐ số 1028/QĐ-UBND, ngày 31/10/2012 của UBND tỉnh</t>
  </si>
  <si>
    <t>Nhà học 4 phòng</t>
  </si>
  <si>
    <t>Nhà thực hành</t>
  </si>
  <si>
    <t>Nhà ký túc xá</t>
  </si>
  <si>
    <t>Nhà bếp</t>
  </si>
  <si>
    <t xml:space="preserve">QĐ số 540/QĐ-UBND, ngày 26/6/2012 của UBND huyện </t>
  </si>
  <si>
    <t>Chưa có giấy CNQSDĐ, QĐ số 51/QĐ-UBND, ngày 22/1/2008của UBND tỉnh</t>
  </si>
  <si>
    <t>QĐ số 51/QĐ-UBND, ngày 22/1/2008của UBND tỉnh</t>
  </si>
  <si>
    <t>Chưa có giấy CNQSDĐ, CV giới thiệu địa điểm đất số 74/UBND, ngày 29/3/2007 của UBND huyện</t>
  </si>
  <si>
    <t>QĐ số 1338/QĐ-UBND, ngày 30/11/2007 của UBND tỉnh</t>
  </si>
  <si>
    <t>Khối sự nghiệp giáo dục và Đào tạo</t>
  </si>
  <si>
    <t>BẬC MẦM NON</t>
  </si>
  <si>
    <t>Trường Mầm non xã Đăk Na</t>
  </si>
  <si>
    <t>Đất cơ sở 01</t>
  </si>
  <si>
    <t>Thôn Hà Lăng 2</t>
  </si>
  <si>
    <t>GCN QSD đất BP540711</t>
  </si>
  <si>
    <t>Đất XD trường học</t>
  </si>
  <si>
    <t>Đất cơ sở 02</t>
  </si>
  <si>
    <t>Thôn Đăk Rế 2</t>
  </si>
  <si>
    <t>GCN QSD đất BP491427</t>
  </si>
  <si>
    <t>Đất cơ sở 03</t>
  </si>
  <si>
    <t>Thôn Đăk Riếp 1</t>
  </si>
  <si>
    <t>GCN QSD đất BP540652</t>
  </si>
  <si>
    <t>Đất cơ sở 04</t>
  </si>
  <si>
    <t>Thôn Đăk Riếp 2</t>
  </si>
  <si>
    <t>GCN QSD đất BP540653</t>
  </si>
  <si>
    <t>Đất cơ sở 05</t>
  </si>
  <si>
    <t>Thôn Mô Pành 1</t>
  </si>
  <si>
    <t>GCN QSD đất BP540654</t>
  </si>
  <si>
    <t>Đất cơ sở 06</t>
  </si>
  <si>
    <t>Thôn Mô Pành 2</t>
  </si>
  <si>
    <t>GCN QSD đất 540651</t>
  </si>
  <si>
    <t>Đất cơ sở 07</t>
  </si>
  <si>
    <t>Thôn Kon Chai</t>
  </si>
  <si>
    <t>Đất cơ sở 08</t>
  </si>
  <si>
    <t>Thôn Lê Văng</t>
  </si>
  <si>
    <t>GCN QSD đất CĐ491426</t>
  </si>
  <si>
    <t>Đất cơ sở 09</t>
  </si>
  <si>
    <t>Thôn Ba Ham</t>
  </si>
  <si>
    <t>Đất cơ sở 10</t>
  </si>
  <si>
    <t>Thôn Đăk Rê 1</t>
  </si>
  <si>
    <t>Nhà học 3 phòng gồm 1 phòng ở, 2 phòng làm việc thôn Hà Lăng 2</t>
  </si>
  <si>
    <t xml:space="preserve">Nhà học 3 phòng gồm 1 phòng ở, 2 phòng làm việc </t>
  </si>
  <si>
    <t>Nhà học 3 phòng gồm 1 phòng học, 1 phòng làm việc, 1 phòng bếp  thôn Hà Lăng 2</t>
  </si>
  <si>
    <t xml:space="preserve">Nhà học 3 phòng gồm 1 phòng học, 1 phòng làm việc, 1 phòng bếp </t>
  </si>
  <si>
    <t>Nhà vệ sinh 1 phòng,Thôn Hà Lăng 2</t>
  </si>
  <si>
    <t>Nhà vệ sinh 1 phòng</t>
  </si>
  <si>
    <t>Nhà học 02 phòng gồm 01 phòng học, 01 phòng bếp thôn Đắk Rê 2</t>
  </si>
  <si>
    <t>Nhà học 02 phòng gồm 01 phòng học, 01 phòng bếp</t>
  </si>
  <si>
    <t xml:space="preserve"> Nhà học 1 phòng,  thôn Đăk Riếp 1</t>
  </si>
  <si>
    <t xml:space="preserve">Nhà học 1 phòng,  </t>
  </si>
  <si>
    <t>Nhà học 1 phòng,  thôn Đăk Riếp 2</t>
  </si>
  <si>
    <t>Nhà học 02 phòng, gồm 01 phòng học, 01 phòng ở thôn Mô Pành 1</t>
  </si>
  <si>
    <t>Nhà học 02 phòng, gồm 01 phòng học, 01 phòng ở</t>
  </si>
  <si>
    <t>Nhà học 2 phòng thôn Mô pành 2</t>
  </si>
  <si>
    <t xml:space="preserve">Nhà học 2 phòng </t>
  </si>
  <si>
    <t>Nhà vệ sinh 01 phòng thôn Mô Pành 2</t>
  </si>
  <si>
    <t>Nhà vệ sinh 01 phòng</t>
  </si>
  <si>
    <t>Nhà học 02 phòng gồm 01 phòng học,  01 phòng bếp  thôn Kon Chai</t>
  </si>
  <si>
    <t>Nhà học 02 phòng gồm 01 phòng học,  01 phòng bếp</t>
  </si>
  <si>
    <t>Nhà học 1 phòng hoc,  thôn Lê Văng</t>
  </si>
  <si>
    <t>87,91</t>
  </si>
  <si>
    <t>Nhà học 1 phòng hoc</t>
  </si>
  <si>
    <t>Nhà học 02 phòng gồm 01 phòng học 01 phòng bếp  thôn Ba Ham</t>
  </si>
  <si>
    <t xml:space="preserve">Nhà học 02 phòng gồm 01 phòng học 01 phòng bếp  </t>
  </si>
  <si>
    <t xml:space="preserve"> Nhà học 02 phòng gồm 01 phòng học, 01 nhà bếp thôn Đăk Rê 1</t>
  </si>
  <si>
    <t xml:space="preserve"> Nhà học 02 phòng gồm 01 phòng học, 01 nhà bếp</t>
  </si>
  <si>
    <t>Trường Mầm Non xã Đăk Sao</t>
  </si>
  <si>
    <t>Đất khuôn viên</t>
  </si>
  <si>
    <t>Thôn Kạch Nhỏ</t>
  </si>
  <si>
    <t>GCN QSD đất BP540590</t>
  </si>
  <si>
    <t>Thôn Kạch Lớn 1</t>
  </si>
  <si>
    <t>GCN QSD đất BP540593</t>
  </si>
  <si>
    <t>Thôn Năng Lớn 2</t>
  </si>
  <si>
    <t>GCN QSD đất CĐ491408</t>
  </si>
  <si>
    <t>Thôn Kon Cung</t>
  </si>
  <si>
    <t>GCN QSD đất CĐ491409</t>
  </si>
  <si>
    <t>Thôn Năng Nhỏ 1</t>
  </si>
  <si>
    <t>GCN QSD đất CĐ491410</t>
  </si>
  <si>
    <t>Thôn Kach Lớn 2</t>
  </si>
  <si>
    <t>Thôn Đăk Giá</t>
  </si>
  <si>
    <t>Thôn Năng Nhỏ 2</t>
  </si>
  <si>
    <t>Nhà học 02 phòng, Thôn Kạch Nhỏ</t>
  </si>
  <si>
    <t>Nhà học 02 phòng, Thôn Kạch Lớn 1</t>
  </si>
  <si>
    <t>Nhà học 01 phòng, Thôn Năng Lớn 3</t>
  </si>
  <si>
    <t>Nhà học 02 phòng, Thôn Năng Lớn 2</t>
  </si>
  <si>
    <t>Nhà học 02 phòng, Thôn Kon Cung</t>
  </si>
  <si>
    <t>Nhà học 02 phòng, Thôn Năng Nhỏ 1</t>
  </si>
  <si>
    <t>Nhà hiệu bộ, Thôn Kach Lớn 2</t>
  </si>
  <si>
    <t>Nhà công vụ, Thôn Kach Lớn 2</t>
  </si>
  <si>
    <t>Nhà học 04 phòng, Thôn Kach Lớn 2</t>
  </si>
  <si>
    <t>Nhà ăn học sinh, Thôn Kach Lớn 2</t>
  </si>
  <si>
    <t>Nhà ăn học sinh</t>
  </si>
  <si>
    <t>Nhà học 01 phòng, Thôn Đăk Giá</t>
  </si>
  <si>
    <t>Nhà học 02 phòng, Thôn Năng Nhỏ 2</t>
  </si>
  <si>
    <t>Trường Mầm non xã Đăk Rơ Ông</t>
  </si>
  <si>
    <t>Thôn Mô Pành</t>
  </si>
  <si>
    <t>GCN QSD đất BP540713</t>
  </si>
  <si>
    <t>Thôn Măng Lở</t>
  </si>
  <si>
    <t>Thôn Ngọc Năng 2</t>
  </si>
  <si>
    <t>GCN QSD đất CĐ491407</t>
  </si>
  <si>
    <t>Thôn Ngọc Năng 1</t>
  </si>
  <si>
    <t>Thôn La giong</t>
  </si>
  <si>
    <t>Thôn Đăk Plò</t>
  </si>
  <si>
    <t>GCN QSD đất BP540714</t>
  </si>
  <si>
    <t>Thôn Kon Hia 1</t>
  </si>
  <si>
    <t>Thôn Kon Hia 2</t>
  </si>
  <si>
    <t>Thôn Kon Hia 3</t>
  </si>
  <si>
    <t>Nhà học 02 phòng, thôn Mô Pành</t>
  </si>
  <si>
    <t>Nhà công vụ 04 phòng, thôn Mô Pành</t>
  </si>
  <si>
    <t>Nhà học 02 phòng, thôn Măng Lỡ</t>
  </si>
  <si>
    <t>Nhà học 01 phòng, thôn Ngọc Năng 2</t>
  </si>
  <si>
    <t xml:space="preserve"> Nhà học 01 phòng, thôn Ngọc Năng 1</t>
  </si>
  <si>
    <t>Nhà học 01 phòng, thôn La Giong</t>
  </si>
  <si>
    <t>Nhà học 01 phòng, thôn Kon Hia 1</t>
  </si>
  <si>
    <t>Nhà học 01 phòng, thôn Kon Hia 2</t>
  </si>
  <si>
    <t xml:space="preserve">Nhà học 01 phòng, thôn Kon Hia 3 </t>
  </si>
  <si>
    <t>Nhà học 03 phòng, thôn Đăk Plò</t>
  </si>
  <si>
    <t>Trường Mầm non xã Đăk Tờ Kan</t>
  </si>
  <si>
    <t>Khuôn viên đất</t>
  </si>
  <si>
    <t>Thôn Đăk P Rông</t>
  </si>
  <si>
    <t>Thôn Đăk Nông</t>
  </si>
  <si>
    <t>GCN QSD đất CĐ491460</t>
  </si>
  <si>
    <t>Thôn Đăk HNăng</t>
  </si>
  <si>
    <t>GCN QSD đất CĐ491424</t>
  </si>
  <si>
    <t>Thôn Tê Xô Trong</t>
  </si>
  <si>
    <t>GCN QSD đất CĐ491425</t>
  </si>
  <si>
    <t>Nhà học 2 phòng, Thôn Đăk Prông</t>
  </si>
  <si>
    <t>Nhà công vụ 3 phòng, Thôn Đăk Prông</t>
  </si>
  <si>
    <t>Nhà học 3 phòng, thôn Đăk Nông</t>
  </si>
  <si>
    <t>Nhà học 2 phòng, thôn Đăk  H Năng</t>
  </si>
  <si>
    <t>Nhà học 1 phòng, thôn Tê Xô Trong</t>
  </si>
  <si>
    <t>Trường Mầm Non xã Đăk Hà</t>
  </si>
  <si>
    <t>Thôn Mô Pả</t>
  </si>
  <si>
    <t>Thôn Kon Pia</t>
  </si>
  <si>
    <t>GCN QSD đất BP540631</t>
  </si>
  <si>
    <t>Thôn Kon Linh</t>
  </si>
  <si>
    <t>Thôn Đăk Pờ Trang</t>
  </si>
  <si>
    <t>GCN QSD đất BP540633</t>
  </si>
  <si>
    <t>Thôn Ty Tu</t>
  </si>
  <si>
    <t>GCN QSD đất CĐ491367</t>
  </si>
  <si>
    <t>Thôn Ngọc Leng</t>
  </si>
  <si>
    <t>GCN QSD đất CĐ491368</t>
  </si>
  <si>
    <t>Nhà hiệu bộ, thôn Mô Pả</t>
  </si>
  <si>
    <t>Nhà công vụ, thôn Mô Pả</t>
  </si>
  <si>
    <t>Nhà học 4 phòng dãy A, thôn Mô Pả</t>
  </si>
  <si>
    <t>Nhà học 2 phòng dãy B, thôn Mô Pả</t>
  </si>
  <si>
    <t>Bếp ăn, thôn Mô Pả</t>
  </si>
  <si>
    <t>Bếp</t>
  </si>
  <si>
    <t>Phòng kho, thôn Mô Pả</t>
  </si>
  <si>
    <t>Phòng kho</t>
  </si>
  <si>
    <t>Nhà học 2 phòng số 3, thôn Kon Pia</t>
  </si>
  <si>
    <t>Nhà học 1 phòng số 4 thôn Kon Linh</t>
  </si>
  <si>
    <t>Nhà học 1 phòng số 5 thôn Đăk Pờ Trang</t>
  </si>
  <si>
    <t>Nhà học 2 phòng số 6, thôn Ty Tu</t>
  </si>
  <si>
    <t>Nhà học 2 phòng số 7, thôn Tu Mơ Rông ( Kon Tun)</t>
  </si>
  <si>
    <t>Nhà học 2 phòng số 8, thôn Ngọc Leng</t>
  </si>
  <si>
    <t>Nhà học 1 phòng số 8, thôn Ngọc Leng</t>
  </si>
  <si>
    <t>Trường Mầm non xã Tu Mơ Rông</t>
  </si>
  <si>
    <t>Thôn Tu Mơ Rông</t>
  </si>
  <si>
    <t>GCN QSD đất BP540624</t>
  </si>
  <si>
    <t>GCN QSD đất CĐ491406</t>
  </si>
  <si>
    <t>Thôn Tu Cấp</t>
  </si>
  <si>
    <t>GCN QSD đất BP540625</t>
  </si>
  <si>
    <t>Thôn Đăk Ka</t>
  </si>
  <si>
    <t>GCN QSD đất BP540626</t>
  </si>
  <si>
    <t>Thôn Đăk Chum I</t>
  </si>
  <si>
    <t>Thôn Đăk Chum II</t>
  </si>
  <si>
    <t>Thôn Văn Song</t>
  </si>
  <si>
    <t>Thôn Long Leo</t>
  </si>
  <si>
    <t>Thôn Đăk Neang</t>
  </si>
  <si>
    <t>Nhà học 3 phòng, thôn Tu Mơ Rông 
(điểm trường trung tâm)</t>
  </si>
  <si>
    <t xml:space="preserve">Nhà học 3 phòng, </t>
  </si>
  <si>
    <t>Nhà công vụ, thôn Tu Mơ Rông</t>
  </si>
  <si>
    <t>Nhà vệ sinh 04 phòng, thôn Tu Mơ Rông</t>
  </si>
  <si>
    <t>Nhà học 3 phòng, thôn Tu Mơ Rông</t>
  </si>
  <si>
    <t>Nhà học 3 phòng</t>
  </si>
  <si>
    <t>Nhà học 8 phòng, thôn Tu Cấp</t>
  </si>
  <si>
    <t>Nhà học 8 phòng</t>
  </si>
  <si>
    <t>Nhà vệ sinh 02 phòng, thôn Tu Cấp</t>
  </si>
  <si>
    <t>Nhà vệ sinh 02 phòng</t>
  </si>
  <si>
    <t>Nhà học 01 phòng, thôn Đăk Ka</t>
  </si>
  <si>
    <t>Nhà học 01 phòng</t>
  </si>
  <si>
    <t>Nhà ở 01 phòng, thôn Đăk Ka</t>
  </si>
  <si>
    <t>Nhà ở 01 phòng</t>
  </si>
  <si>
    <t>Nhà học 03 phòng, thôn Đăk Neang</t>
  </si>
  <si>
    <t>Nhà học 03 phòng</t>
  </si>
  <si>
    <t>Nhà học 02 phòng, thôn Đăk Chum I</t>
  </si>
  <si>
    <t>Nhà học 02 phòng</t>
  </si>
  <si>
    <t>Nhà vệ sinh 01 phòng, thôn Đăk Chum I</t>
  </si>
  <si>
    <t>Nhà học 02 phòng, thôn Đăk Chum II</t>
  </si>
  <si>
    <t>Nhà vệ sinh 01 phòng, thôn Đăk Chum II</t>
  </si>
  <si>
    <t>Nhà học 03 phòng, thôn Văn Săng</t>
  </si>
  <si>
    <t>Nhà học 02 phòng, thôn Long Leo</t>
  </si>
  <si>
    <t>Nhà học 3 phòng, thôn Đăk Neang</t>
  </si>
  <si>
    <t>113,52</t>
  </si>
  <si>
    <t>Trường Mầm Non xã Văn Xuôi</t>
  </si>
  <si>
    <t>Thôn Đăk Văn Linh</t>
  </si>
  <si>
    <t>GCN QSD đất BP540638</t>
  </si>
  <si>
    <t>Thôn Đăk Văn 2</t>
  </si>
  <si>
    <t>GCN QSD đất BP540637</t>
  </si>
  <si>
    <t>Thôn Đăk Văn 1</t>
  </si>
  <si>
    <t>GCN QSD đất BP540636</t>
  </si>
  <si>
    <t>Thôn Ba Khen</t>
  </si>
  <si>
    <t>GCN QSD đất BP540635</t>
  </si>
  <si>
    <t>Thôn Long Tro</t>
  </si>
  <si>
    <t>Nhà học 1 phòng, thôn Đăk Văn Linh</t>
  </si>
  <si>
    <t>Nhà học 2 phòng, Thôn Đăk Văn 2</t>
  </si>
  <si>
    <t>Nhà học 1 phòng, Thôn Đăk Văn 1</t>
  </si>
  <si>
    <t>Nhà học 3 phòng, Thôn Ba Khen</t>
  </si>
  <si>
    <t>Nhà hiệu bộ , Thôn Ba Khen</t>
  </si>
  <si>
    <t>Nhà công vụ, Thôn Ba Khen</t>
  </si>
  <si>
    <t>Nhà vệ sinh, Thôn Ba Khen</t>
  </si>
  <si>
    <t>Nhà học 2 phòng, Thôn Long Tro</t>
  </si>
  <si>
    <t>Trường Mầm Non xã Ngọc Yêu</t>
  </si>
  <si>
    <t>Thôn Ba Tu 2</t>
  </si>
  <si>
    <t>GCN QSD đất BP540615</t>
  </si>
  <si>
    <t>Thôn Long Láy 2</t>
  </si>
  <si>
    <t>Thôn Tam Rin</t>
  </si>
  <si>
    <t>Nhà học 2 phòng, Thôn Ba Tu II</t>
  </si>
  <si>
    <t>Phòng học + nhà làm việc</t>
  </si>
  <si>
    <t>Nhà vệ sinh thôn Ba Tu I</t>
  </si>
  <si>
    <t>Nhà học 2 phòng , thôn Long Láy 2</t>
  </si>
  <si>
    <t>Nhà học 2 phòng, Thôn Tam Rin</t>
  </si>
  <si>
    <t>Trường Mầm non xã Ngọc Lây</t>
  </si>
  <si>
    <t>Thôn Đăk Kinh</t>
  </si>
  <si>
    <t>GCN QSD đất CĐ491384</t>
  </si>
  <si>
    <t>Thôn Lộc Bông</t>
  </si>
  <si>
    <t>GCN QSD đất  CĐ491396</t>
  </si>
  <si>
    <t>Thôn Mô Za</t>
  </si>
  <si>
    <t>GCN QSD đất CĐ491395</t>
  </si>
  <si>
    <t>Thôn Kô Xia</t>
  </si>
  <si>
    <t>GCN QSD đất CĐ491394</t>
  </si>
  <si>
    <t>Thôn Đăk Pré</t>
  </si>
  <si>
    <t>GCN QSD đất CĐ491383</t>
  </si>
  <si>
    <t>Nhà học 2 phòng thôn Đăk Kinh</t>
  </si>
  <si>
    <t>Nhà học 1 phòng, phòng bếp, phòng vệ sinh thôn Đăk Kinh</t>
  </si>
  <si>
    <t>Nhà công vụ 2 phòng thôn Đăk Kinh</t>
  </si>
  <si>
    <t>Nhà hiệu bộ 5 phòng thôn Đăk Kinh</t>
  </si>
  <si>
    <t>Nhà học 02 phòng, Thôn Lộc Bông</t>
  </si>
  <si>
    <t>Nhà học 02 phòng, Thôn Kô Xia 2</t>
  </si>
  <si>
    <t>Nhà học 01 phòng, Thôn Mô Za</t>
  </si>
  <si>
    <t>Nhà học 02 phòng, Thôn Đăk Pré</t>
  </si>
  <si>
    <t>Trường Mầm non xã Tê Xăng</t>
  </si>
  <si>
    <t>Thôn Đăk Sông</t>
  </si>
  <si>
    <t>GCN QSD đất CĐ491382</t>
  </si>
  <si>
    <t>Thôn Tu Thó Trong ( Điểm Tu Thó A)</t>
  </si>
  <si>
    <t>GCN QSD đất CĐ491381</t>
  </si>
  <si>
    <t>Thôn Tu Thó ( Điểm Tu Thó B)</t>
  </si>
  <si>
    <t>Thôn Tân Ba</t>
  </si>
  <si>
    <t>Thôn Đăk Viên</t>
  </si>
  <si>
    <t>Nhà học 03 phòng, nhà công vụ 2 phòng thôn Đăk Sông</t>
  </si>
  <si>
    <t>Phòng học, nhà công vụ</t>
  </si>
  <si>
    <t>Nhà học 01 phòng, thôn Tu Thó trong( Điểm trường Tu Thó A)</t>
  </si>
  <si>
    <t>Nhà học 01 phòng, thôn Tu Thó (Điểm trường Tu Thó B)</t>
  </si>
  <si>
    <t>Nhà học 01 phòng, Thôn Tân Ba</t>
  </si>
  <si>
    <t>Nhà học 01 phòng, thôn Đăk Viên</t>
  </si>
  <si>
    <t>Trường Mầm non xã Măng Ri</t>
  </si>
  <si>
    <t>Thôn Ngọc La</t>
  </si>
  <si>
    <t>GCN QSD đất CĐ540641</t>
  </si>
  <si>
    <t>Thôn Chum Tam</t>
  </si>
  <si>
    <t>GCN QSD đất CĐ491403</t>
  </si>
  <si>
    <t>Thôn Pu Tá</t>
  </si>
  <si>
    <t>GCN QSD đất CĐ491402</t>
  </si>
  <si>
    <t>Thôn Đăk Dơn</t>
  </si>
  <si>
    <t>Nhà học 4 phòng, thôn Ngọc La</t>
  </si>
  <si>
    <t>Nhà học 1 phòng, Thôn Ngọc La</t>
  </si>
  <si>
    <t>Nhà công vụ 3 phòng, Thôn Chum Tam</t>
  </si>
  <si>
    <t>Nhà học 1 phòng, Thôn Pu Tá</t>
  </si>
  <si>
    <t>Nhà học 3 phòng, Thôn Đăk Dơn</t>
  </si>
  <si>
    <t xml:space="preserve"> BẬC TIỂU HỌC</t>
  </si>
  <si>
    <t xml:space="preserve">Thôn Hà Lăng </t>
  </si>
  <si>
    <t>Thôn Đăk Riêp I</t>
  </si>
  <si>
    <t>Thôn Đăk Rê I</t>
  </si>
  <si>
    <t>GCN QSD đất BP540650</t>
  </si>
  <si>
    <t>Thôn Đăk Rê II</t>
  </si>
  <si>
    <t xml:space="preserve"> Nhà hiệu, Thôn Hà Lăng </t>
  </si>
  <si>
    <t xml:space="preserve">Nhà công vụ 04, Thôn Hà Lăng </t>
  </si>
  <si>
    <t xml:space="preserve">Nhà học 13 phòng, Thôn Hà Lăng </t>
  </si>
  <si>
    <t>Nhà công vụ 04 phòng, Thôn Đăk Riêp I</t>
  </si>
  <si>
    <t>Nhà học 3 phòng, Thôn Đăk Riêp I</t>
  </si>
  <si>
    <t xml:space="preserve"> Nhà học 4 phòng, Thôn Đăk Rê I</t>
  </si>
  <si>
    <t>Nhà học 1 phòng, Thôn Đăk Rê II</t>
  </si>
  <si>
    <t>GCN QSD đất CĐ540589</t>
  </si>
  <si>
    <t>Thôn Kạch Lớn 2 (Điểm Trường Trung Tâm)</t>
  </si>
  <si>
    <t>Thôn Kạch Lớn 2</t>
  </si>
  <si>
    <t>GCN QSD đất BP540587</t>
  </si>
  <si>
    <t>Thôn Đăk Gíá</t>
  </si>
  <si>
    <t>GCN QSD đất BP540588</t>
  </si>
  <si>
    <t>Nhà học 12 phòng, Thôn Kạch Nhỏ</t>
  </si>
  <si>
    <t>Nhà công vụ 04 phòng, Thôn Kạch Nhỏ</t>
  </si>
  <si>
    <t>Nhà hiệu bộ, Thôn Kạch Lớn 2</t>
  </si>
  <si>
    <t>Nhà học 03 phòng, Thôn Kạch Lớn 2</t>
  </si>
  <si>
    <t>Nhà ăn học sinh, Thôn Kạch Lớn 2</t>
  </si>
  <si>
    <t>Nhà công vụ 04 phòng, Thôn Kạch Lớn 2</t>
  </si>
  <si>
    <t>Nhà học 2 phòng, Thôn Kạch Lớn 2</t>
  </si>
  <si>
    <t xml:space="preserve"> Nhà học 02 phòng, Thôn Đăk Gíá</t>
  </si>
  <si>
    <t>GCN QSD đất BP540712</t>
  </si>
  <si>
    <t>GCN QSD đất CĐ491413</t>
  </si>
  <si>
    <t>GCN QSD đất CĐ491411</t>
  </si>
  <si>
    <t>GCN QSD đất CĐ491412</t>
  </si>
  <si>
    <t>Thôn ĐăP PLò</t>
  </si>
  <si>
    <t>GCN QSD đất CĐ491414</t>
  </si>
  <si>
    <t>- Nhà học A 2 phòng, Thôn Ngọc Năng 2</t>
  </si>
  <si>
    <t>- Nhà học B 4 phòng, Thôn Ngọc Năng 2</t>
  </si>
  <si>
    <t>Nhà học C 4 phòng, Thôn Ngọc Năng 2</t>
  </si>
  <si>
    <t>Nhà học D 2 phòng, Thôn Ngọc Năng 2</t>
  </si>
  <si>
    <t xml:space="preserve"> Nhà học đa năng, Thôn Ngọc Năng 2</t>
  </si>
  <si>
    <t>Nhà công vụ 5 phòng, Thôn Ngọc Năng 2</t>
  </si>
  <si>
    <t>Nhà Hiệu bộ, Thôn Ngọc Năng 2</t>
  </si>
  <si>
    <t>Nhà vệ sinh dãy A, Thôn Ngọc Năng 2</t>
  </si>
  <si>
    <t>Nhà vệ sinh dãy B, Thôn Ngọc Năng 2</t>
  </si>
  <si>
    <t>Nhà vệ sinh dãy C, Thôn Ngọc Năng 2</t>
  </si>
  <si>
    <t>Nhà học 02 phòng + 01 phòng GV, Thôn Ngọc Năng 1</t>
  </si>
  <si>
    <t>Nhà vệ sinh, Thôn Ngọc Năng 1</t>
  </si>
  <si>
    <t>Nhà học 03 phòng +01 phòng GV, Thôn Kon Hia 1</t>
  </si>
  <si>
    <t>Nhà vệ sinh, Thôn Kon Hia 1</t>
  </si>
  <si>
    <t xml:space="preserve">Nhà học 03 phòng, Thôn Kon Hia 2 </t>
  </si>
  <si>
    <t>Nhà học 02 phòng +01 phòng GV, Thôn Kon Hia 3</t>
  </si>
  <si>
    <t>Nhà vệ sinh, Thôn Kon Hia 3</t>
  </si>
  <si>
    <t>Nhà học 03 phòng, Thôn Đăk Plò</t>
  </si>
  <si>
    <t>Nhà vệ sinh, Thôn Đăk Plò</t>
  </si>
  <si>
    <t>Trường Tiểu học xã Đăk Tờ Kan</t>
  </si>
  <si>
    <t>Thôn Đăk Prông</t>
  </si>
  <si>
    <t>4083,5</t>
  </si>
  <si>
    <t>GCN QSD đất BP540647</t>
  </si>
  <si>
    <t>Kon HNông</t>
  </si>
  <si>
    <t>GCN QSD đất BP540715</t>
  </si>
  <si>
    <t>Đăk Nông</t>
  </si>
  <si>
    <t>GCN QSD đất CĐ491429</t>
  </si>
  <si>
    <t>Tê Xô Ngoài</t>
  </si>
  <si>
    <t>GCN QSD đất CĐ491430</t>
  </si>
  <si>
    <t>Tê Xô Trong</t>
  </si>
  <si>
    <t>GCN QSD đất CĐ491428</t>
  </si>
  <si>
    <t>Nhà học 17 phòng, Thôn Đăk Prông</t>
  </si>
  <si>
    <t>Nhà công vụ 4 phòng, Thôn Đăk Prông</t>
  </si>
  <si>
    <t>Nhà học 3 phòng, Kon HNông</t>
  </si>
  <si>
    <t>Nhà học 3 phòng, Đăk Nông</t>
  </si>
  <si>
    <t xml:space="preserve"> Nhà học 3 phòng, Tê Xô Ngoài</t>
  </si>
  <si>
    <t>Nhà học 3 phòng, Tê Xô Trong</t>
  </si>
  <si>
    <t>Trường Tiểu học xã Đăk Hà</t>
  </si>
  <si>
    <t>GCN QSD đất 057370</t>
  </si>
  <si>
    <t>Thôn Ngọc Leang</t>
  </si>
  <si>
    <t>GCN QSD đất CĐ491359</t>
  </si>
  <si>
    <t>GCN QSD đất CĐ491361</t>
  </si>
  <si>
    <t>GCN QSD đất BP540630</t>
  </si>
  <si>
    <t>Thôn Đăk Hà</t>
  </si>
  <si>
    <t>GCN QSD đất CĐ491360</t>
  </si>
  <si>
    <t>Nhà làm việc 05 phòng dãy số 1</t>
  </si>
  <si>
    <t>Nhà lớp học 03 phòng dãy số 2</t>
  </si>
  <si>
    <t>Nhà lớp học 04 phòng dãy số 3</t>
  </si>
  <si>
    <t>Nhà lớp học 02 phòng dãy số 4</t>
  </si>
  <si>
    <t>Nhà vệ sinh 02 phòng dãy số 5</t>
  </si>
  <si>
    <t>Nhà đa năng 01 phòng dãy số 6</t>
  </si>
  <si>
    <t>Nhà hiệu bộ 04 phòng dãy số 7</t>
  </si>
  <si>
    <t>Phòng làm việc</t>
  </si>
  <si>
    <t>Nhà công vụ 06 phòng dãy số 8</t>
  </si>
  <si>
    <t>Nhà học 2 phòng dãy số 9</t>
  </si>
  <si>
    <t>Nhà vệ sinh 02 phòng dãy số 10</t>
  </si>
  <si>
    <t>Nhà vệ sinh 04 phòng dãy số 11</t>
  </si>
  <si>
    <t xml:space="preserve">Nhà lớp học 03 phòng </t>
  </si>
  <si>
    <t>Nhà lớp học 03 phòng dãy số 1</t>
  </si>
  <si>
    <t>Nhà vệ sinh 02 phòng dãy số 2</t>
  </si>
  <si>
    <t>Nhà lớp học 02 phòng dãy số 3</t>
  </si>
  <si>
    <t>Nhà vệ sinh 01 phòng dãy số 4</t>
  </si>
  <si>
    <t xml:space="preserve">Nhà vệ sinh 02 phòng </t>
  </si>
  <si>
    <t xml:space="preserve">Nhà lớp học 04 phòng </t>
  </si>
  <si>
    <t>NHà vệ sinh 2 phòng</t>
  </si>
  <si>
    <t>Thôn Đăk Neng</t>
  </si>
  <si>
    <t>Nhà 2 tầng, học 5 phòng, 02 phòng hiệu bộ, 01 nhà vệ sinh</t>
  </si>
  <si>
    <t>Nhà học 4 phòng, 01 nhà vệ sinh</t>
  </si>
  <si>
    <t xml:space="preserve"> Nhà học 5 phòng, 01 phòng công vụ, 01 nhà vệ sinh</t>
  </si>
  <si>
    <t xml:space="preserve"> Thôn Đăk Neng</t>
  </si>
  <si>
    <t>Thôn  Ba Khen</t>
  </si>
  <si>
    <t>GCN QSD đất BP540634</t>
  </si>
  <si>
    <t>Nhà công vụ 04 phòng, điểm trường,  Thôn  Ba Khen</t>
  </si>
  <si>
    <t>Nhà học 9 phòng,  Thôn  Ba Khen</t>
  </si>
  <si>
    <t>Nhà học 3 phòng,  Thôn Đăk Văn Linh</t>
  </si>
  <si>
    <t>GCN QSD đất BP540611</t>
  </si>
  <si>
    <t>Thôn Ngọc Đo</t>
  </si>
  <si>
    <t>Nhà học 15 phòng, Thôn Ba Tu 2</t>
  </si>
  <si>
    <t>Nhà công vụ 04 phòng, Thôn Ba Tu 2</t>
  </si>
  <si>
    <t>Nhà học 3 phòng, Thôn Ngọc Đo</t>
  </si>
  <si>
    <t>Nhà học 2 phòng, Thôn long Láy</t>
  </si>
  <si>
    <t>Thôn Tu Pung</t>
  </si>
  <si>
    <t>GCN QSD đất BP540628</t>
  </si>
  <si>
    <t>Thôn Đăk Kinh 1A</t>
  </si>
  <si>
    <t>GCN QSD đất CD491421</t>
  </si>
  <si>
    <t>Măng Rương</t>
  </si>
  <si>
    <t>GCN QSD đất CD491422</t>
  </si>
  <si>
    <t>Nhà học 6 phòng 2 tầng, Thôn Tu Pung</t>
  </si>
  <si>
    <t>Nhà học 05 phòng, Thôn Tu Pung</t>
  </si>
  <si>
    <t>Nhà công vụ 03 phòng, Thôn Tu Pung</t>
  </si>
  <si>
    <t>Nhà học 07 phòng, Thôn Tu Pung</t>
  </si>
  <si>
    <t>Nhà học 03 phòng, Thôn Đăk Kinh 1A</t>
  </si>
  <si>
    <t>Nhà học 03 phòng, Thôn Măng Rương</t>
  </si>
  <si>
    <t>Số vào sổ GCN CT01139</t>
  </si>
  <si>
    <t>Thôn Tu Thó Trong (bìa đỏ cấp Thôn Tân Ba)</t>
  </si>
  <si>
    <t>Số vào sổ GCN CT02197</t>
  </si>
  <si>
    <t>Nhà hiệu bộ 01, Thôn Đăk Sông</t>
  </si>
  <si>
    <t>Nhà hiệu bộ 02, Thôn Đăk Sông</t>
  </si>
  <si>
    <t>Nhà công vụ 04 phòng, Thôn Đăk Sông</t>
  </si>
  <si>
    <t>Nhà học 04 phòng, Thôn Đăk Sông</t>
  </si>
  <si>
    <t>Nhà vệ sinh giáo viên, thôn Đăk Sông</t>
  </si>
  <si>
    <t>Nhà vệ sinh học sinh, thôn Đăk Sông</t>
  </si>
  <si>
    <t>Nhà học 03 phòng, Thôn Thu Thó Trong (bìa đỏ cấp thôn Tân Ba)</t>
  </si>
  <si>
    <t>Thôn  Long Hy 1</t>
  </si>
  <si>
    <t>GCN QSD đất BP540640</t>
  </si>
  <si>
    <t>Thôn  Long Hy 2</t>
  </si>
  <si>
    <t>GCN QSD đất CĐ491365</t>
  </si>
  <si>
    <t>Thôn  Long Láy</t>
  </si>
  <si>
    <t>GCN QSD đất CĐ491366</t>
  </si>
  <si>
    <t>Nhà học 3 phòng Long Hy 1</t>
  </si>
  <si>
    <t>Nhà học 5 phòng gồm: 3 phòng học, 1 phong làm việc, 1 phòng ở Thôn  Long Hy 1</t>
  </si>
  <si>
    <t xml:space="preserve">Nhà học 5 phòng gồm: 3 phòng học, 1 phong làm việc, 1 phòng ở </t>
  </si>
  <si>
    <t>Nhà học 5 phòng, Thôn  Long Hy 1</t>
  </si>
  <si>
    <t>Nhà ở 5 phòng  Long Hy 1</t>
  </si>
  <si>
    <t>Phòng thư viên 2 phòng  Long Hy 1</t>
  </si>
  <si>
    <t>Phòng thư viên</t>
  </si>
  <si>
    <t>Phòng y tế 2 phòng Long Hy 1</t>
  </si>
  <si>
    <t>Phòng y tế</t>
  </si>
  <si>
    <t>Nhà vệ sinh  2 phòng Long Hy 1</t>
  </si>
  <si>
    <t>Nhà vệ sinh 4 phòng Long Hy 1</t>
  </si>
  <si>
    <t>Nhà học 02 phòng, Thôn  Long Hy 2</t>
  </si>
  <si>
    <t>Nhà công vụ 3 phòng, Thôn  Long Láy</t>
  </si>
  <si>
    <t xml:space="preserve"> BẬC TRUNG HỌC CƠ SỞ</t>
  </si>
  <si>
    <t xml:space="preserve">Đất khuôn viên </t>
  </si>
  <si>
    <t>Thôn  Hà Lăng II</t>
  </si>
  <si>
    <t>Nhà học 4 phòng học cấp 4 ở Thôn  Hà lăng II</t>
  </si>
  <si>
    <t>Nhà học 4 phòng học cấp 4</t>
  </si>
  <si>
    <t>Nhà học 4 phòng học cấp 5</t>
  </si>
  <si>
    <t>Nhà học 2 tầng 6 phòng gồm 4 phòng học, 1 phòng thư viện. 1 phòng làm việc ở Thôn  Hà lăng II</t>
  </si>
  <si>
    <t xml:space="preserve">Nhà học 2 tầng 6 phòng gồm 4 phòng học, 1 phòng thư viện. 1 phòng làm việc ở </t>
  </si>
  <si>
    <t>Nhà công vụ 4 phòng thôn Hà lăng II</t>
  </si>
  <si>
    <t>Nhà ở  bán trú 1 phòng Thôn Hà Lăng II</t>
  </si>
  <si>
    <t>Nhà ở bán trú</t>
  </si>
  <si>
    <t>Nhà về sinh 2 phòng Thôn Hà Lăng II</t>
  </si>
  <si>
    <t>Thôn Kạch Lớn</t>
  </si>
  <si>
    <t>GCN QSD đất BP540586</t>
  </si>
  <si>
    <t>Nhà hiệu bộ, Thôn Kạch Lớn</t>
  </si>
  <si>
    <t>Nhà công vụ 04 phòng, Thôn Kạch Lớn</t>
  </si>
  <si>
    <t>Nhà học 04 phòng, Thôn Kạch Lớn</t>
  </si>
  <si>
    <t>Nhà học 08 phòng (2 tầng), Thôn Kạch Lớn</t>
  </si>
  <si>
    <t>Thôn Măng Lỡ</t>
  </si>
  <si>
    <t xml:space="preserve"> Nhà học 2 tầng, Thôn Măng Lỡ</t>
  </si>
  <si>
    <t>Nhà học 2 phòng dãy A, Măng Lỡ</t>
  </si>
  <si>
    <t>Nhà học 4 phòng dãy B, Thôn Măng Lỡ</t>
  </si>
  <si>
    <t>Nhà học 4 phòng dãy C, Thôn Măng Lỡ</t>
  </si>
  <si>
    <t>Nhà hiệu bộ, Thôn Măng Lỡ</t>
  </si>
  <si>
    <t>Nhà công vụ dãy A, Thôn Măng Lỡ</t>
  </si>
  <si>
    <t>Nhà công vụ A</t>
  </si>
  <si>
    <t>Nhà công vụ dãy B, Thôn Măng Lỡ</t>
  </si>
  <si>
    <t>Nhà công vụ B</t>
  </si>
  <si>
    <t>Nhà vệ sinh học sinh</t>
  </si>
  <si>
    <t>Nhà vệ sinh giáo viên</t>
  </si>
  <si>
    <t>Trường Trung học cơ sở xã Đăk Tờ Kan</t>
  </si>
  <si>
    <t>GCN QSD đất BP540645</t>
  </si>
  <si>
    <t>Nhà học 06 phòng 2 tầng, Thôn Đăk Nông</t>
  </si>
  <si>
    <t>Nhà học 04 phòng, Thôn Đăk Nông</t>
  </si>
  <si>
    <t>Nhà hiệu bộ, Thôn Đăk Nông</t>
  </si>
  <si>
    <t>Nhà công vụ, Thôn Đăk Nông</t>
  </si>
  <si>
    <t>GCN QSD đất CĐ 491362</t>
  </si>
  <si>
    <t>Nhà công vụ 3 phòng, Thôn Mô Pả</t>
  </si>
  <si>
    <t xml:space="preserve"> Nhà học 04 phòng dãy A, Thôn Mô Pả</t>
  </si>
  <si>
    <t xml:space="preserve"> Nhà học 04 phòng dãy B, Thôn Mô Pả</t>
  </si>
  <si>
    <t>Nhà học 6 phòng 2 tầng, Thôn Mô Pả</t>
  </si>
  <si>
    <t>GCN QSD đất BP540620</t>
  </si>
  <si>
    <t>Nhà hiệu bộ, Thôn Tu Mơ Rông</t>
  </si>
  <si>
    <t>Nhà công vụ số 1, Thôn Tu Mơ Rông</t>
  </si>
  <si>
    <t>Nhà công vụ số 2, Thôn Tu Mơ Rông</t>
  </si>
  <si>
    <t>Nhà học 03 phòng 01 tầng, Thôn Tu Mơ Rông</t>
  </si>
  <si>
    <t>Nhà học 6 phòng 02 tầng, Thôn Tu Mơ Rông</t>
  </si>
  <si>
    <t>GCN QSD đất BP540629</t>
  </si>
  <si>
    <t>Nhà hiệu bộ, Thôn Mô Pả</t>
  </si>
  <si>
    <t>Nhà học 06 phòng dãy A, Thôn Mô Pả</t>
  </si>
  <si>
    <t>Nhà học 06 phòng dãy B, Thôn Mô Pả</t>
  </si>
  <si>
    <t>Nhà học 02 phòng dãy C, Thôn Mô Pả</t>
  </si>
  <si>
    <t xml:space="preserve"> Nhà công vụ 04 phòng, dãy A, Thôn Mô Pả   </t>
  </si>
  <si>
    <t>Nhà công vụ 04 phòng dãy B, Thôn Mô Pả</t>
  </si>
  <si>
    <t>Nhà ở Bán trú học sinh 08 phòng khu A, Thôn Mô Pả</t>
  </si>
  <si>
    <t>Nhà bán trú HS</t>
  </si>
  <si>
    <t xml:space="preserve"> Nhà ở Bán trú học sinh 09 phòng khu B, Thôn Mô Pả</t>
  </si>
  <si>
    <t>Nhà ở Bán trú học sinh 08 phòng khu C, Thôn Mô Pả</t>
  </si>
  <si>
    <t>Nhà ăn học sinh, Thôn Mô Pả</t>
  </si>
  <si>
    <t>Nhà ăn BT</t>
  </si>
  <si>
    <t>Nhà bếp học sinh, Thôn Mô Pả</t>
  </si>
  <si>
    <t>Nhà bếp BT</t>
  </si>
  <si>
    <t>Khu vệ sinh học sinh khu A</t>
  </si>
  <si>
    <t>Nhà vệ sinh BT</t>
  </si>
  <si>
    <t>Khu vệ sinh học sinh khu B</t>
  </si>
  <si>
    <t>Khu vệ sinh học sinh khu C</t>
  </si>
  <si>
    <t>GCN QSD đất</t>
  </si>
  <si>
    <t>- Nhà học 6 phòng 02 tầng, Thôn Ba Khen</t>
  </si>
  <si>
    <t>- Nhà học 4 phòng, Thôn Ba Khen</t>
  </si>
  <si>
    <t>- Nhà hiệu bộ 3 phòng, Thôn Ba Khen</t>
  </si>
  <si>
    <t>- Nhà công vụ 4 phòng, Thôn Ba Khen</t>
  </si>
  <si>
    <t>GCN QSD đất BP540594</t>
  </si>
  <si>
    <t>Nhà hiệu bộ 02 tầng, Thôn Ba Tu 2</t>
  </si>
  <si>
    <t xml:space="preserve"> Nhà học 6 phòng 02 tầng, Thôn Ba Tu 2</t>
  </si>
  <si>
    <t>Nhà học 4 phòng, Thôn Ba Tu 2</t>
  </si>
  <si>
    <t>Nhà ở 4 phòng</t>
  </si>
  <si>
    <t xml:space="preserve">Nhà bếp </t>
  </si>
  <si>
    <t>Nhà hiệu bộ 2 tầng, Thôn Đăk Sông</t>
  </si>
  <si>
    <t>Nhà công vụ dãy A, Thôn Đăk Sông</t>
  </si>
  <si>
    <t>Nhà công vụ dãy B, Thôn Đăk Sông</t>
  </si>
  <si>
    <t>Nhà công vụ dãy C, Thôn Đăk Sông</t>
  </si>
  <si>
    <t>Nhà học 02 tầng, Thôn Đăk Sông</t>
  </si>
  <si>
    <t>Nhà bán trú khu A, Thôn Đăk Sông</t>
  </si>
  <si>
    <t>Nhà bán trú khu B, Thôn Đăk Sông</t>
  </si>
  <si>
    <t>Nhà vệ sinh 1</t>
  </si>
  <si>
    <t>Nhà vệ sinh 2</t>
  </si>
  <si>
    <t>Nhà vệ sinh 3</t>
  </si>
  <si>
    <t>GCN QSD đất BP540639</t>
  </si>
  <si>
    <t>Nhà 5 phòng gồm: 01 phòng hiệu bộ, 2 phong làm việc, 2 phòng ở Thôn Ngọc La</t>
  </si>
  <si>
    <t>Nhà 5 phòng gồm: 01 phòng hiệu bộ, 2 phong làm việc, 2 phòng ở</t>
  </si>
  <si>
    <t xml:space="preserve"> Nhà 4 phòng , Thôn Ngọc La</t>
  </si>
  <si>
    <t>Nhà học 6 phòng (02) tầng, Thôn Ngọc La</t>
  </si>
  <si>
    <t>Nhà công vụ  4 phòng, Thôn Ngọc La</t>
  </si>
  <si>
    <t>Nhà ở  bán trú 2 phòng Thôn Ngọc La</t>
  </si>
  <si>
    <t xml:space="preserve">Nhà về sinh 2 phòng </t>
  </si>
  <si>
    <t>GCN QSD đất CĐ491405</t>
  </si>
  <si>
    <t>Nhà học 06 phòng 2 tầng, Thôn Kô Xia</t>
  </si>
  <si>
    <t>Nhà học 04 phòng, Thôn Kô Xia</t>
  </si>
  <si>
    <t xml:space="preserve"> Nhà công vụ 04 phòng, Thôn Kô Xia</t>
  </si>
  <si>
    <t>Nhà bếp, nhà ăn học sinh</t>
  </si>
  <si>
    <t>Nhà công vụ 02 phòng</t>
  </si>
  <si>
    <t>Diện tích sàn sử dụng nhà</t>
  </si>
  <si>
    <t xml:space="preserve">Số lượng khuôn viên đất  </t>
  </si>
  <si>
    <t>Hội trường đa  năng UBND xã</t>
  </si>
  <si>
    <t>Hội trường đa năng</t>
  </si>
  <si>
    <t xml:space="preserve">Nhà học 6 phòng và các hạng mục phụ trợ </t>
  </si>
  <si>
    <t xml:space="preserve">Trường THCS Bán trú  PTDT huyện Tu Mơ Rông </t>
  </si>
  <si>
    <t xml:space="preserve">Nhà học </t>
  </si>
  <si>
    <t xml:space="preserve">Nhà cơ sở 01 </t>
  </si>
  <si>
    <t>Nhà cơ sở 02</t>
  </si>
  <si>
    <t xml:space="preserve">Đất cơ sở 01 </t>
  </si>
  <si>
    <t xml:space="preserve">Đất XD trường học </t>
  </si>
  <si>
    <t xml:space="preserve">Trường MN chuyển giao về xã </t>
  </si>
  <si>
    <t xml:space="preserve">Phòng học </t>
  </si>
  <si>
    <t xml:space="preserve">Đất trường học </t>
  </si>
  <si>
    <t>Thôn Năng Lớn 3</t>
  </si>
  <si>
    <t>Thôn Ba Tu I</t>
  </si>
  <si>
    <t xml:space="preserve">Đo thực tế, Biên bản kiểm tra hiện trạng nhà, đất </t>
  </si>
  <si>
    <t xml:space="preserve">XD trường học </t>
  </si>
  <si>
    <t xml:space="preserve">Thôn Măng Rương </t>
  </si>
  <si>
    <t>GCN QSD đất CĐ 491422</t>
  </si>
  <si>
    <t>GCNQSD đất BP540632</t>
  </si>
  <si>
    <t>GCNQSD đất BP540592</t>
  </si>
  <si>
    <t xml:space="preserve">Đất  trường học </t>
  </si>
  <si>
    <t>Thôn Tu Thó ngoài</t>
  </si>
  <si>
    <t>GCN QSD đất CĐ540644</t>
  </si>
  <si>
    <t>Đất trường học</t>
  </si>
  <si>
    <t xml:space="preserve">Thôn Lê Văng </t>
  </si>
  <si>
    <t>GCNQSD đất BP540649</t>
  </si>
  <si>
    <t>Trường TH chuyển  giao về xã</t>
  </si>
  <si>
    <t>Thôn Năng nhỏ 1</t>
  </si>
  <si>
    <t>Đo thực tế,  Biên bản đánh giá hiện trạng nhà, đất</t>
  </si>
  <si>
    <t xml:space="preserve">Trường TH chuyển giao về xã </t>
  </si>
  <si>
    <t>GCN QSD đất BP540614</t>
  </si>
  <si>
    <t>Đất  trường học cơ sở  02</t>
  </si>
  <si>
    <t>Thôn Tu Thó Ngoài</t>
  </si>
  <si>
    <t>Đất  trường học cơ sở  04</t>
  </si>
  <si>
    <t>Nhà cơ sở 04</t>
  </si>
  <si>
    <t>Số vào sổ GCN  CT02196</t>
  </si>
  <si>
    <t>Số vào sổ GCN CT02198</t>
  </si>
  <si>
    <t>Trường THCS Đăk Hà cũ điều chuyển</t>
  </si>
  <si>
    <t xml:space="preserve">Trường TH điều chuyển </t>
  </si>
  <si>
    <t xml:space="preserve">Đất XD phòng học </t>
  </si>
  <si>
    <t>Đất XD phòng học</t>
  </si>
  <si>
    <t>TTGDNN  điều chuyển</t>
  </si>
  <si>
    <r>
      <t xml:space="preserve">Phòng Lao động thương binh và xã hội </t>
    </r>
    <r>
      <rPr>
        <b/>
        <i/>
        <sz val="10"/>
        <color theme="1"/>
        <rFont val="Times New Roman"/>
        <family val="1"/>
      </rPr>
      <t>(Phòng Văn hóa Thông tin cũ)</t>
    </r>
  </si>
  <si>
    <r>
      <t xml:space="preserve">Trùng tâm VH-TT-DL&amp;TT </t>
    </r>
    <r>
      <rPr>
        <b/>
        <i/>
        <sz val="10"/>
        <color theme="1"/>
        <rFont val="Times New Roman"/>
        <family val="1"/>
      </rPr>
      <t>(Đài truyền thanh truyền hình huyện cũ)</t>
    </r>
  </si>
  <si>
    <r>
      <t xml:space="preserve">Trung tâm GDNN-GDTX huyện
</t>
    </r>
    <r>
      <rPr>
        <i/>
        <sz val="10"/>
        <color theme="1"/>
        <rFont val="Times New Roman"/>
        <family val="1"/>
      </rPr>
      <t>(Trường THCS BT  PTDT huyện Tu Mơ Rông, Trường Trung học cơ sở Đăk Hà cũ sát nhập)</t>
    </r>
  </si>
  <si>
    <r>
      <t xml:space="preserve">Trung tâm Dịch vụ nông nghiệp thành lập mới </t>
    </r>
    <r>
      <rPr>
        <b/>
        <i/>
        <sz val="10"/>
        <color theme="1"/>
        <rFont val="Times New Roman"/>
        <family val="1"/>
      </rPr>
      <t>(Trạm khuyến nông huyện cũ)</t>
    </r>
  </si>
  <si>
    <r>
      <t xml:space="preserve">Ban quản lý dự án đầu tư xây dựng </t>
    </r>
    <r>
      <rPr>
        <b/>
        <i/>
        <sz val="10"/>
        <color theme="1"/>
        <rFont val="Times New Roman"/>
        <family val="1"/>
      </rPr>
      <t>(Trung tâm Dân số - Kế hoạch hóa Gia đình huyện - tỉnh Kon Tum)</t>
    </r>
  </si>
  <si>
    <r>
      <t xml:space="preserve">Trung tâm Môi trường và Dịch vụ đô thị thành lập mới </t>
    </r>
    <r>
      <rPr>
        <b/>
        <i/>
        <sz val="10"/>
        <color theme="1"/>
        <rFont val="Times New Roman"/>
        <family val="1"/>
      </rPr>
      <t>(Trạm thú ý huyện cũ)</t>
    </r>
  </si>
  <si>
    <r>
      <t xml:space="preserve">Trường PTDT BT TH-THCS xã Đăk Na </t>
    </r>
    <r>
      <rPr>
        <i/>
        <sz val="10"/>
        <color theme="1"/>
        <rFont val="Times New Roman"/>
        <family val="1"/>
      </rPr>
      <t>(Trường PTDTBT tiểu học Xã Đăk Na cũ, do sát nhập trường)</t>
    </r>
  </si>
  <si>
    <r>
      <t xml:space="preserve">Trường PTDT BT TH-THCS xã Đăk Sao </t>
    </r>
    <r>
      <rPr>
        <i/>
        <sz val="10"/>
        <color theme="1"/>
        <rFont val="Times New Roman"/>
        <family val="1"/>
      </rPr>
      <t>(Trường PTDTBT tiểu học Xã Đăk Sao cũ do sát nhập trường)</t>
    </r>
  </si>
  <si>
    <r>
      <t xml:space="preserve">Trường PTDT BT TH-THCS xã Tu Mơ Rông </t>
    </r>
    <r>
      <rPr>
        <i/>
        <sz val="10"/>
        <color theme="1"/>
        <rFont val="Times New Roman"/>
        <family val="1"/>
      </rPr>
      <t>(Trường PTDTBT tiểu học Tu Mơ Rông cũ do sát nhập trường)</t>
    </r>
  </si>
  <si>
    <r>
      <t xml:space="preserve">Trường PTDTBT TH-THCS Văn Xuôi </t>
    </r>
    <r>
      <rPr>
        <b/>
        <i/>
        <sz val="10"/>
        <color theme="1"/>
        <rFont val="Times New Roman"/>
        <family val="1"/>
      </rPr>
      <t>(</t>
    </r>
    <r>
      <rPr>
        <i/>
        <sz val="10"/>
        <color theme="1"/>
        <rFont val="Times New Roman"/>
        <family val="1"/>
      </rPr>
      <t>Trường PTDT bán trú Tiểu học xã Văn Xuôi cũ do sát nhập trường)</t>
    </r>
  </si>
  <si>
    <r>
      <t xml:space="preserve">Trường PTDTBT TH-THCS Ngọc Yêu </t>
    </r>
    <r>
      <rPr>
        <b/>
        <i/>
        <sz val="10"/>
        <color theme="1"/>
        <rFont val="Times New Roman"/>
        <family val="1"/>
      </rPr>
      <t>(</t>
    </r>
    <r>
      <rPr>
        <i/>
        <sz val="10"/>
        <color theme="1"/>
        <rFont val="Times New Roman"/>
        <family val="1"/>
      </rPr>
      <t>Trường PTDT bán trú Tiểu học xã Ngọc Yêu cũ do sát nhập trường)</t>
    </r>
  </si>
  <si>
    <r>
      <t xml:space="preserve">Trường PTDTBT TH-THCS Ngọc Lây </t>
    </r>
    <r>
      <rPr>
        <b/>
        <i/>
        <sz val="10"/>
        <color theme="1"/>
        <rFont val="Times New Roman"/>
        <family val="1"/>
      </rPr>
      <t>(</t>
    </r>
    <r>
      <rPr>
        <i/>
        <sz val="10"/>
        <color theme="1"/>
        <rFont val="Times New Roman"/>
        <family val="1"/>
      </rPr>
      <t>Trường PTDT bán trú Tiểu học xã Ngọc Lây  cũ do sát nhập trường)</t>
    </r>
  </si>
  <si>
    <r>
      <t xml:space="preserve">Trường PTDTBT TH-THCS Tê Xăng </t>
    </r>
    <r>
      <rPr>
        <b/>
        <i/>
        <sz val="10"/>
        <color theme="1"/>
        <rFont val="Times New Roman"/>
        <family val="1"/>
      </rPr>
      <t>(</t>
    </r>
    <r>
      <rPr>
        <i/>
        <sz val="10"/>
        <color theme="1"/>
        <rFont val="Times New Roman"/>
        <family val="1"/>
      </rPr>
      <t>Trường PTDT bán trú Tiểu học xã Tê Xăng  cũ do sát nhập trường)</t>
    </r>
  </si>
  <si>
    <r>
      <t xml:space="preserve">TRường PTDTBT TH-THCS Măng Ri </t>
    </r>
    <r>
      <rPr>
        <i/>
        <sz val="10"/>
        <color theme="1"/>
        <rFont val="Times New Roman"/>
        <family val="1"/>
      </rPr>
      <t>(Trường PTDT bán trú Tiểu học xã Măng Ri cũ do sát nhập trường)</t>
    </r>
  </si>
  <si>
    <r>
      <t xml:space="preserve">Trường PTDTBT TH-THCS Đắk Na </t>
    </r>
    <r>
      <rPr>
        <i/>
        <sz val="10"/>
        <color theme="1"/>
        <rFont val="Times New Roman"/>
        <family val="1"/>
      </rPr>
      <t xml:space="preserve"> (Trường PTDT bán trú THCS Đăk Na cũ do sát nhập trường)</t>
    </r>
  </si>
  <si>
    <r>
      <t xml:space="preserve"> Trường PTDTBT TH- THCS xã Đăk Sao </t>
    </r>
    <r>
      <rPr>
        <i/>
        <sz val="10"/>
        <color theme="1"/>
        <rFont val="Times New Roman"/>
        <family val="1"/>
      </rPr>
      <t xml:space="preserve"> (Trường PTDT bán trú THCS Đăk Sao cũ do sát nhập trường)</t>
    </r>
  </si>
  <si>
    <r>
      <t xml:space="preserve">Trường PTDTBT TH-THCS xã Tu Mơ Rông </t>
    </r>
    <r>
      <rPr>
        <i/>
        <sz val="10"/>
        <color theme="1"/>
        <rFont val="Times New Roman"/>
        <family val="1"/>
      </rPr>
      <t>(Trường PTDT BT THCS Tu Mơ Rông cũ, do sát nhập trường)</t>
    </r>
  </si>
  <si>
    <r>
      <t xml:space="preserve">Trường PTDTBT TH-THCS Văn Xuôi </t>
    </r>
    <r>
      <rPr>
        <b/>
        <i/>
        <sz val="10"/>
        <color theme="1"/>
        <rFont val="Times New Roman"/>
        <family val="1"/>
      </rPr>
      <t>(</t>
    </r>
    <r>
      <rPr>
        <i/>
        <sz val="10"/>
        <color theme="1"/>
        <rFont val="Times New Roman"/>
        <family val="1"/>
      </rPr>
      <t>Trường PTDT bán trú THCS xã Văn Xuôi cũ do sát nhập trường)</t>
    </r>
  </si>
  <si>
    <r>
      <t xml:space="preserve">Trường PTDT BT TH-THCS xã Ngọk Yêu </t>
    </r>
    <r>
      <rPr>
        <i/>
        <sz val="10"/>
        <color theme="1"/>
        <rFont val="Times New Roman"/>
        <family val="1"/>
      </rPr>
      <t>(Trường PTDT BT THCS Ngọc Yêu cũ, do sát nhập trường)</t>
    </r>
  </si>
  <si>
    <r>
      <t xml:space="preserve">Trường PTDT BT TH-THCS xã Tê Xăng </t>
    </r>
    <r>
      <rPr>
        <i/>
        <sz val="10"/>
        <color theme="1"/>
        <rFont val="Times New Roman"/>
        <family val="1"/>
      </rPr>
      <t>(Trường PTDT BT THCS Tê Xăng cũ, do sát nhập trường)</t>
    </r>
  </si>
  <si>
    <r>
      <t xml:space="preserve">Trường PTDT BT TH - THCS xã Măng Ri </t>
    </r>
    <r>
      <rPr>
        <i/>
        <sz val="10"/>
        <color theme="1"/>
        <rFont val="Times New Roman"/>
        <family val="1"/>
      </rPr>
      <t>(Trường PTDT BT THCS Măng Ri cũ, do sát nhập trường)</t>
    </r>
  </si>
  <si>
    <r>
      <t xml:space="preserve">Trường PTDT BT TH- THCS xã Ngọc Lây </t>
    </r>
    <r>
      <rPr>
        <i/>
        <sz val="10"/>
        <color theme="1"/>
        <rFont val="Times New Roman"/>
        <family val="1"/>
      </rPr>
      <t>(Trường PTDT BT THCS Ngọc Lây cũ, do sát nhập trường)</t>
    </r>
  </si>
  <si>
    <r>
      <t xml:space="preserve">Trường TH-THCS Xã Đăk Rơ Ông </t>
    </r>
    <r>
      <rPr>
        <i/>
        <sz val="10"/>
        <color theme="1"/>
        <rFont val="Times New Roman"/>
        <family val="1"/>
      </rPr>
      <t>(Trường Tiểu học Đăk Rơ Ông cũ do sáp nhập trường)</t>
    </r>
  </si>
  <si>
    <r>
      <t xml:space="preserve"> Trường TH- THCS xã Đăk Rơ Ông </t>
    </r>
    <r>
      <rPr>
        <i/>
        <sz val="10"/>
        <color theme="1"/>
        <rFont val="Times New Roman"/>
        <family val="1"/>
      </rPr>
      <t xml:space="preserve">( Trường THCS xã Đăk Rơ Ông  cũ do sáp nhập trường) </t>
    </r>
  </si>
  <si>
    <t xml:space="preserve">Nhà học 4 phòng </t>
  </si>
  <si>
    <t>xây mới</t>
  </si>
  <si>
    <t>Trường MN chuyển giao về xã (đề xuất thu hồi-giao cho lực lượng công an xã xây dựng trụ sở)</t>
  </si>
  <si>
    <t>GCNQSD Đất 
BP540632</t>
  </si>
  <si>
    <t xml:space="preserve">Đề xuất thu hồi 600 m2 giao cho lực lương công an xã, 739,9m2 còn lại chuyển giao về xã quản lý </t>
  </si>
  <si>
    <t>Đề xuất thu hồi 114m2</t>
  </si>
  <si>
    <t>TỔNG HỢP NHÀ, ĐẤT TRÊN ĐỊA BÀN HUYỆN NĂM 2024</t>
  </si>
  <si>
    <t>Xây mới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</si>
</sst>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#,##0.0"/>
    <numFmt numFmtId="168" formatCode="_(* #.##0_);_(* \(#.##0\);_(* &quot;-&quot;_);_(@_)"/>
    <numFmt numFmtId="169" formatCode="_(* #.##0.00_);_(* \(#.##0.00\);_(* &quot;-&quot;??_);_(@_)"/>
    <numFmt numFmtId="170" formatCode="_(* #,##0.0_);_(* \(#,##0.0\);_(* &quot;-&quot;??_);_(@_)"/>
  </numFmts>
  <fonts count="24" x14ac:knownFonts="1">
    <font>
      <sz val="12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2"/>
    </font>
    <font>
      <sz val="12"/>
      <name val="Times New Roman"/>
      <family val="1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charset val="163"/>
    </font>
    <font>
      <sz val="12"/>
      <color indexed="8"/>
      <name val="Times New Roman"/>
      <family val="2"/>
    </font>
    <font>
      <sz val="10"/>
      <name val="Arial"/>
      <family val="2"/>
      <charset val="163"/>
    </font>
    <font>
      <sz val="11"/>
      <color indexed="8"/>
      <name val="Calibri"/>
      <family val="2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sz val="12"/>
      <color theme="1"/>
      <name val="Times New Roman"/>
      <family val="1"/>
    </font>
    <font>
      <b/>
      <i/>
      <sz val="10"/>
      <color theme="1"/>
      <name val="Times New Roman"/>
      <family val="1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6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5" fillId="0" borderId="0"/>
    <xf numFmtId="43" fontId="6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0" fontId="9" fillId="0" borderId="0">
      <alignment vertical="top"/>
    </xf>
    <xf numFmtId="165" fontId="10" fillId="0" borderId="0" applyFont="0" applyFill="0" applyBorder="0" applyAlignment="0" applyProtection="0"/>
    <xf numFmtId="0" fontId="7" fillId="0" borderId="0"/>
    <xf numFmtId="0" fontId="7" fillId="0" borderId="0"/>
    <xf numFmtId="9" fontId="10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8" fontId="7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2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32">
    <xf numFmtId="0" fontId="0" fillId="0" borderId="0" xfId="0"/>
    <xf numFmtId="0" fontId="14" fillId="0" borderId="0" xfId="8" applyFont="1" applyAlignment="1">
      <alignment horizontal="justify" vertical="center"/>
    </xf>
    <xf numFmtId="3" fontId="14" fillId="3" borderId="1" xfId="2" applyNumberFormat="1" applyFont="1" applyFill="1" applyBorder="1" applyAlignment="1">
      <alignment horizontal="center" vertical="center" wrapText="1"/>
    </xf>
    <xf numFmtId="3" fontId="14" fillId="3" borderId="1" xfId="2" applyNumberFormat="1" applyFont="1" applyFill="1" applyBorder="1" applyAlignment="1">
      <alignment horizontal="left" vertical="center" wrapText="1"/>
    </xf>
    <xf numFmtId="166" fontId="14" fillId="3" borderId="1" xfId="1" applyNumberFormat="1" applyFont="1" applyFill="1" applyBorder="1" applyAlignment="1">
      <alignment horizontal="center" vertical="center" wrapText="1"/>
    </xf>
    <xf numFmtId="166" fontId="14" fillId="3" borderId="1" xfId="1" applyNumberFormat="1" applyFont="1" applyFill="1" applyBorder="1" applyAlignment="1">
      <alignment horizontal="right" vertical="center" wrapText="1"/>
    </xf>
    <xf numFmtId="0" fontId="14" fillId="3" borderId="1" xfId="2" applyFont="1" applyFill="1" applyBorder="1" applyAlignment="1">
      <alignment horizontal="left" vertical="center" wrapText="1"/>
    </xf>
    <xf numFmtId="166" fontId="15" fillId="3" borderId="1" xfId="1" applyNumberFormat="1" applyFont="1" applyFill="1" applyBorder="1" applyAlignment="1">
      <alignment horizontal="right" vertical="center" wrapText="1"/>
    </xf>
    <xf numFmtId="170" fontId="15" fillId="3" borderId="1" xfId="1" applyNumberFormat="1" applyFont="1" applyFill="1" applyBorder="1" applyAlignment="1">
      <alignment horizontal="right" vertical="center" wrapText="1"/>
    </xf>
    <xf numFmtId="0" fontId="16" fillId="3" borderId="1" xfId="12" applyFont="1" applyFill="1" applyBorder="1" applyAlignment="1">
      <alignment horizontal="left" vertical="center" wrapText="1"/>
    </xf>
    <xf numFmtId="0" fontId="15" fillId="3" borderId="1" xfId="12" applyFont="1" applyFill="1" applyBorder="1" applyAlignment="1">
      <alignment horizontal="center" vertical="center" wrapText="1"/>
    </xf>
    <xf numFmtId="0" fontId="16" fillId="0" borderId="0" xfId="8" applyFont="1" applyAlignment="1">
      <alignment horizontal="justify" vertical="center"/>
    </xf>
    <xf numFmtId="0" fontId="16" fillId="3" borderId="1" xfId="2" quotePrefix="1" applyFont="1" applyFill="1" applyBorder="1" applyAlignment="1">
      <alignment vertical="center" wrapText="1"/>
    </xf>
    <xf numFmtId="0" fontId="16" fillId="3" borderId="1" xfId="2" applyFont="1" applyFill="1" applyBorder="1" applyAlignment="1">
      <alignment vertical="center" wrapText="1"/>
    </xf>
    <xf numFmtId="166" fontId="16" fillId="3" borderId="1" xfId="1" applyNumberFormat="1" applyFont="1" applyFill="1" applyBorder="1" applyAlignment="1">
      <alignment horizontal="center" vertical="center" wrapText="1"/>
    </xf>
    <xf numFmtId="166" fontId="16" fillId="3" borderId="1" xfId="1" applyNumberFormat="1" applyFont="1" applyFill="1" applyBorder="1" applyAlignment="1">
      <alignment horizontal="right" vertical="center" wrapText="1"/>
    </xf>
    <xf numFmtId="166" fontId="15" fillId="3" borderId="1" xfId="1" applyNumberFormat="1" applyFont="1" applyFill="1" applyBorder="1" applyAlignment="1">
      <alignment horizontal="center" vertical="center" wrapText="1"/>
    </xf>
    <xf numFmtId="0" fontId="15" fillId="3" borderId="1" xfId="2" applyFont="1" applyFill="1" applyBorder="1" applyAlignment="1">
      <alignment horizontal="center" vertical="center" wrapText="1"/>
    </xf>
    <xf numFmtId="0" fontId="14" fillId="3" borderId="4" xfId="2" applyFont="1" applyFill="1" applyBorder="1" applyAlignment="1">
      <alignment horizontal="center" vertical="center" wrapText="1"/>
    </xf>
    <xf numFmtId="3" fontId="15" fillId="3" borderId="1" xfId="2" applyNumberFormat="1" applyFont="1" applyFill="1" applyBorder="1" applyAlignment="1">
      <alignment horizontal="left" vertical="center" wrapText="1"/>
    </xf>
    <xf numFmtId="0" fontId="15" fillId="3" borderId="1" xfId="2" applyFont="1" applyFill="1" applyBorder="1" applyAlignment="1">
      <alignment horizontal="left" vertical="center" wrapText="1"/>
    </xf>
    <xf numFmtId="0" fontId="16" fillId="3" borderId="1" xfId="12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/>
    </xf>
    <xf numFmtId="166" fontId="18" fillId="0" borderId="0" xfId="1" applyNumberFormat="1" applyFont="1" applyFill="1"/>
    <xf numFmtId="166" fontId="18" fillId="0" borderId="0" xfId="1" applyNumberFormat="1" applyFont="1" applyFill="1" applyAlignment="1">
      <alignment horizontal="right"/>
    </xf>
    <xf numFmtId="0" fontId="20" fillId="0" borderId="0" xfId="0" applyFont="1" applyFill="1"/>
    <xf numFmtId="0" fontId="18" fillId="0" borderId="0" xfId="0" applyFont="1" applyFill="1"/>
    <xf numFmtId="0" fontId="17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166" fontId="15" fillId="0" borderId="5" xfId="1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15" fillId="4" borderId="4" xfId="8" applyFont="1" applyFill="1" applyBorder="1" applyAlignment="1">
      <alignment horizontal="justify" vertical="center" wrapText="1"/>
    </xf>
    <xf numFmtId="0" fontId="15" fillId="4" borderId="4" xfId="8" applyFont="1" applyFill="1" applyBorder="1" applyAlignment="1">
      <alignment horizontal="center" vertical="center" wrapText="1"/>
    </xf>
    <xf numFmtId="166" fontId="15" fillId="4" borderId="4" xfId="1" applyNumberFormat="1" applyFont="1" applyFill="1" applyBorder="1" applyAlignment="1">
      <alignment horizontal="center" vertical="center" wrapText="1"/>
    </xf>
    <xf numFmtId="0" fontId="15" fillId="4" borderId="0" xfId="8" applyFont="1" applyFill="1" applyAlignment="1">
      <alignment horizontal="justify" vertical="center"/>
    </xf>
    <xf numFmtId="3" fontId="15" fillId="5" borderId="1" xfId="2" applyNumberFormat="1" applyFont="1" applyFill="1" applyBorder="1" applyAlignment="1">
      <alignment horizontal="center" vertical="center" wrapText="1"/>
    </xf>
    <xf numFmtId="3" fontId="15" fillId="5" borderId="1" xfId="2" applyNumberFormat="1" applyFont="1" applyFill="1" applyBorder="1" applyAlignment="1">
      <alignment horizontal="left" vertical="center" wrapText="1"/>
    </xf>
    <xf numFmtId="166" fontId="15" fillId="5" borderId="1" xfId="1" applyNumberFormat="1" applyFont="1" applyFill="1" applyBorder="1" applyAlignment="1">
      <alignment horizontal="right" vertical="center" wrapText="1"/>
    </xf>
    <xf numFmtId="167" fontId="15" fillId="5" borderId="1" xfId="2" applyNumberFormat="1" applyFont="1" applyFill="1" applyBorder="1" applyAlignment="1">
      <alignment horizontal="center" vertical="center" wrapText="1"/>
    </xf>
    <xf numFmtId="0" fontId="16" fillId="5" borderId="0" xfId="8" applyFont="1" applyFill="1" applyAlignment="1">
      <alignment horizontal="justify" vertical="center"/>
    </xf>
    <xf numFmtId="3" fontId="15" fillId="3" borderId="1" xfId="2" applyNumberFormat="1" applyFont="1" applyFill="1" applyBorder="1" applyAlignment="1">
      <alignment horizontal="center" vertical="center" wrapText="1"/>
    </xf>
    <xf numFmtId="166" fontId="21" fillId="3" borderId="1" xfId="1" applyNumberFormat="1" applyFont="1" applyFill="1" applyBorder="1" applyAlignment="1">
      <alignment horizontal="right" vertical="center" wrapText="1"/>
    </xf>
    <xf numFmtId="167" fontId="15" fillId="3" borderId="1" xfId="2" applyNumberFormat="1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left" vertical="center" wrapText="1"/>
    </xf>
    <xf numFmtId="167" fontId="16" fillId="3" borderId="1" xfId="2" applyNumberFormat="1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 wrapText="1"/>
    </xf>
    <xf numFmtId="166" fontId="22" fillId="0" borderId="1" xfId="1" applyNumberFormat="1" applyFont="1" applyFill="1" applyBorder="1" applyAlignment="1">
      <alignment horizontal="center" vertical="center" wrapText="1"/>
    </xf>
    <xf numFmtId="0" fontId="15" fillId="3" borderId="1" xfId="2" applyFont="1" applyFill="1" applyBorder="1" applyAlignment="1">
      <alignment vertical="center" wrapText="1"/>
    </xf>
    <xf numFmtId="166" fontId="16" fillId="0" borderId="1" xfId="1" applyNumberFormat="1" applyFont="1" applyFill="1" applyBorder="1" applyAlignment="1">
      <alignment horizontal="center" vertical="center" wrapText="1"/>
    </xf>
    <xf numFmtId="3" fontId="16" fillId="3" borderId="1" xfId="2" applyNumberFormat="1" applyFont="1" applyFill="1" applyBorder="1" applyAlignment="1">
      <alignment horizontal="center" vertical="center" wrapText="1"/>
    </xf>
    <xf numFmtId="166" fontId="16" fillId="3" borderId="1" xfId="1" applyNumberFormat="1" applyFont="1" applyFill="1" applyBorder="1" applyAlignment="1">
      <alignment vertical="center" wrapText="1"/>
    </xf>
    <xf numFmtId="0" fontId="16" fillId="0" borderId="1" xfId="3" applyFont="1" applyFill="1" applyBorder="1" applyAlignment="1">
      <alignment horizontal="center" vertical="center" wrapText="1"/>
    </xf>
    <xf numFmtId="3" fontId="16" fillId="3" borderId="4" xfId="2" applyNumberFormat="1" applyFont="1" applyFill="1" applyBorder="1" applyAlignment="1">
      <alignment horizontal="left" vertical="center" wrapText="1"/>
    </xf>
    <xf numFmtId="3" fontId="16" fillId="3" borderId="4" xfId="2" applyNumberFormat="1" applyFont="1" applyFill="1" applyBorder="1" applyAlignment="1">
      <alignment horizontal="center" vertical="center" wrapText="1"/>
    </xf>
    <xf numFmtId="166" fontId="15" fillId="5" borderId="1" xfId="1" applyNumberFormat="1" applyFont="1" applyFill="1" applyBorder="1" applyAlignment="1">
      <alignment horizontal="center" vertical="center" wrapText="1"/>
    </xf>
    <xf numFmtId="3" fontId="16" fillId="3" borderId="1" xfId="2" quotePrefix="1" applyNumberFormat="1" applyFont="1" applyFill="1" applyBorder="1" applyAlignment="1">
      <alignment horizontal="left" vertical="center" wrapText="1"/>
    </xf>
    <xf numFmtId="3" fontId="16" fillId="3" borderId="1" xfId="2" applyNumberFormat="1" applyFont="1" applyFill="1" applyBorder="1" applyAlignment="1">
      <alignment horizontal="left" vertical="center" wrapText="1"/>
    </xf>
    <xf numFmtId="0" fontId="21" fillId="3" borderId="1" xfId="12" applyFont="1" applyFill="1" applyBorder="1" applyAlignment="1">
      <alignment horizontal="center" vertical="center" wrapText="1"/>
    </xf>
    <xf numFmtId="4" fontId="16" fillId="0" borderId="1" xfId="10" applyNumberFormat="1" applyFont="1" applyBorder="1" applyAlignment="1">
      <alignment horizontal="left" vertical="center" wrapText="1"/>
    </xf>
    <xf numFmtId="0" fontId="15" fillId="3" borderId="1" xfId="12" applyFont="1" applyFill="1" applyBorder="1" applyAlignment="1">
      <alignment vertical="center" wrapText="1"/>
    </xf>
    <xf numFmtId="0" fontId="16" fillId="3" borderId="1" xfId="12" applyFont="1" applyFill="1" applyBorder="1" applyAlignment="1">
      <alignment vertical="center" wrapText="1"/>
    </xf>
    <xf numFmtId="3" fontId="16" fillId="3" borderId="1" xfId="2" quotePrefix="1" applyNumberFormat="1" applyFont="1" applyFill="1" applyBorder="1" applyAlignment="1">
      <alignment horizontal="center" vertical="center" wrapText="1"/>
    </xf>
    <xf numFmtId="0" fontId="15" fillId="3" borderId="1" xfId="13" applyFont="1" applyFill="1" applyBorder="1" applyAlignment="1">
      <alignment horizontal="left" vertical="center" wrapText="1"/>
    </xf>
    <xf numFmtId="0" fontId="15" fillId="3" borderId="1" xfId="13" applyFont="1" applyFill="1" applyBorder="1" applyAlignment="1">
      <alignment horizontal="center" vertical="center" wrapText="1"/>
    </xf>
    <xf numFmtId="0" fontId="16" fillId="3" borderId="1" xfId="13" applyFont="1" applyFill="1" applyBorder="1" applyAlignment="1">
      <alignment horizontal="left" vertical="center" wrapText="1"/>
    </xf>
    <xf numFmtId="0" fontId="16" fillId="3" borderId="1" xfId="13" applyFont="1" applyFill="1" applyBorder="1" applyAlignment="1">
      <alignment horizontal="center" vertical="center" wrapText="1"/>
    </xf>
    <xf numFmtId="0" fontId="15" fillId="3" borderId="1" xfId="12" applyFont="1" applyFill="1" applyBorder="1" applyAlignment="1">
      <alignment horizontal="left" vertical="center" wrapText="1"/>
    </xf>
    <xf numFmtId="3" fontId="16" fillId="3" borderId="1" xfId="2" quotePrefix="1" applyNumberFormat="1" applyFont="1" applyFill="1" applyBorder="1" applyAlignment="1">
      <alignment vertical="center" wrapText="1"/>
    </xf>
    <xf numFmtId="3" fontId="16" fillId="2" borderId="1" xfId="2" applyNumberFormat="1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vertical="center" wrapText="1"/>
    </xf>
    <xf numFmtId="0" fontId="16" fillId="2" borderId="1" xfId="2" applyFont="1" applyFill="1" applyBorder="1" applyAlignment="1">
      <alignment horizontal="center" vertical="center" wrapText="1"/>
    </xf>
    <xf numFmtId="166" fontId="16" fillId="2" borderId="1" xfId="1" applyNumberFormat="1" applyFont="1" applyFill="1" applyBorder="1" applyAlignment="1">
      <alignment horizontal="center" vertical="center" wrapText="1"/>
    </xf>
    <xf numFmtId="166" fontId="16" fillId="2" borderId="1" xfId="1" applyNumberFormat="1" applyFont="1" applyFill="1" applyBorder="1" applyAlignment="1">
      <alignment horizontal="right" vertical="center" wrapText="1"/>
    </xf>
    <xf numFmtId="0" fontId="15" fillId="2" borderId="1" xfId="13" applyFont="1" applyFill="1" applyBorder="1" applyAlignment="1">
      <alignment horizontal="left" vertical="center" wrapText="1"/>
    </xf>
    <xf numFmtId="0" fontId="15" fillId="2" borderId="1" xfId="13" applyFont="1" applyFill="1" applyBorder="1" applyAlignment="1">
      <alignment horizontal="center" vertical="center" wrapText="1"/>
    </xf>
    <xf numFmtId="165" fontId="16" fillId="3" borderId="1" xfId="11" applyFont="1" applyFill="1" applyBorder="1" applyAlignment="1">
      <alignment vertical="center" wrapText="1"/>
    </xf>
    <xf numFmtId="165" fontId="16" fillId="3" borderId="1" xfId="11" applyFont="1" applyFill="1" applyBorder="1" applyAlignment="1">
      <alignment horizontal="center" vertical="center" wrapText="1"/>
    </xf>
    <xf numFmtId="165" fontId="16" fillId="3" borderId="1" xfId="11" applyFont="1" applyFill="1" applyBorder="1" applyAlignment="1">
      <alignment horizontal="left" vertical="center" wrapText="1"/>
    </xf>
    <xf numFmtId="165" fontId="15" fillId="3" borderId="1" xfId="11" applyFont="1" applyFill="1" applyBorder="1" applyAlignment="1">
      <alignment horizontal="center" vertical="center" wrapText="1"/>
    </xf>
    <xf numFmtId="166" fontId="15" fillId="3" borderId="1" xfId="1" applyNumberFormat="1" applyFont="1" applyFill="1" applyBorder="1" applyAlignment="1">
      <alignment vertical="center" wrapText="1"/>
    </xf>
    <xf numFmtId="9" fontId="16" fillId="3" borderId="1" xfId="14" applyFont="1" applyFill="1" applyBorder="1" applyAlignment="1">
      <alignment vertical="center" wrapText="1"/>
    </xf>
    <xf numFmtId="9" fontId="16" fillId="3" borderId="1" xfId="14" applyFont="1" applyFill="1" applyBorder="1" applyAlignment="1">
      <alignment horizontal="center" vertical="center" wrapText="1"/>
    </xf>
    <xf numFmtId="9" fontId="16" fillId="3" borderId="1" xfId="14" applyFont="1" applyFill="1" applyBorder="1" applyAlignment="1">
      <alignment horizontal="left" vertical="center" wrapText="1"/>
    </xf>
    <xf numFmtId="3" fontId="16" fillId="3" borderId="1" xfId="2" applyNumberFormat="1" applyFont="1" applyFill="1" applyBorder="1" applyAlignment="1">
      <alignment vertical="center" wrapText="1"/>
    </xf>
    <xf numFmtId="3" fontId="15" fillId="2" borderId="1" xfId="2" applyNumberFormat="1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vertical="center" wrapText="1"/>
    </xf>
    <xf numFmtId="0" fontId="15" fillId="2" borderId="1" xfId="2" applyFont="1" applyFill="1" applyBorder="1" applyAlignment="1">
      <alignment horizontal="center" vertical="center" wrapText="1"/>
    </xf>
    <xf numFmtId="166" fontId="15" fillId="2" borderId="1" xfId="1" applyNumberFormat="1" applyFont="1" applyFill="1" applyBorder="1" applyAlignment="1">
      <alignment horizontal="right" vertical="center" wrapText="1"/>
    </xf>
    <xf numFmtId="0" fontId="15" fillId="2" borderId="1" xfId="12" applyFont="1" applyFill="1" applyBorder="1" applyAlignment="1">
      <alignment horizontal="left" vertical="center" wrapText="1"/>
    </xf>
    <xf numFmtId="0" fontId="15" fillId="2" borderId="1" xfId="12" applyFont="1" applyFill="1" applyBorder="1" applyAlignment="1">
      <alignment horizontal="center" vertical="center" wrapText="1"/>
    </xf>
    <xf numFmtId="4" fontId="16" fillId="3" borderId="1" xfId="12" applyNumberFormat="1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Alignment="1">
      <alignment horizontal="center" vertical="top" wrapText="1"/>
    </xf>
    <xf numFmtId="166" fontId="20" fillId="0" borderId="0" xfId="1" applyNumberFormat="1" applyFont="1" applyFill="1"/>
    <xf numFmtId="166" fontId="20" fillId="0" borderId="0" xfId="1" applyNumberFormat="1" applyFont="1" applyFill="1" applyAlignment="1">
      <alignment horizontal="right"/>
    </xf>
    <xf numFmtId="170" fontId="16" fillId="3" borderId="1" xfId="1" applyNumberFormat="1" applyFont="1" applyFill="1" applyBorder="1" applyAlignment="1">
      <alignment horizontal="right" vertical="center" wrapText="1"/>
    </xf>
    <xf numFmtId="166" fontId="16" fillId="2" borderId="1" xfId="1" applyNumberFormat="1" applyFont="1" applyFill="1" applyBorder="1" applyAlignment="1">
      <alignment vertical="center" wrapText="1"/>
    </xf>
    <xf numFmtId="170" fontId="16" fillId="2" borderId="1" xfId="1" applyNumberFormat="1" applyFont="1" applyFill="1" applyBorder="1" applyAlignment="1">
      <alignment horizontal="right" vertical="center" wrapText="1"/>
    </xf>
    <xf numFmtId="0" fontId="16" fillId="2" borderId="1" xfId="12" applyFont="1" applyFill="1" applyBorder="1" applyAlignment="1">
      <alignment horizontal="left" vertical="center" wrapText="1"/>
    </xf>
    <xf numFmtId="0" fontId="16" fillId="2" borderId="4" xfId="12" applyFont="1" applyFill="1" applyBorder="1" applyAlignment="1">
      <alignment horizontal="center" vertical="center" wrapText="1"/>
    </xf>
    <xf numFmtId="0" fontId="16" fillId="2" borderId="0" xfId="8" applyFont="1" applyFill="1" applyAlignment="1">
      <alignment horizontal="justify" vertical="center"/>
    </xf>
    <xf numFmtId="0" fontId="15" fillId="3" borderId="2" xfId="12" applyFont="1" applyFill="1" applyBorder="1" applyAlignment="1">
      <alignment horizontal="center" vertical="center" wrapText="1"/>
    </xf>
    <xf numFmtId="0" fontId="15" fillId="3" borderId="4" xfId="12" applyFont="1" applyFill="1" applyBorder="1" applyAlignment="1">
      <alignment horizontal="center" vertical="center" wrapText="1"/>
    </xf>
    <xf numFmtId="0" fontId="16" fillId="3" borderId="1" xfId="12" applyFont="1" applyFill="1" applyBorder="1" applyAlignment="1">
      <alignment horizontal="center" vertical="center" wrapText="1"/>
    </xf>
    <xf numFmtId="0" fontId="15" fillId="3" borderId="3" xfId="12" applyFont="1" applyFill="1" applyBorder="1" applyAlignment="1">
      <alignment horizontal="center" vertical="center" wrapText="1"/>
    </xf>
    <xf numFmtId="0" fontId="16" fillId="3" borderId="2" xfId="12" applyFont="1" applyFill="1" applyBorder="1" applyAlignment="1">
      <alignment horizontal="center" vertical="center" wrapText="1"/>
    </xf>
    <xf numFmtId="0" fontId="16" fillId="3" borderId="3" xfId="12" applyFont="1" applyFill="1" applyBorder="1" applyAlignment="1">
      <alignment horizontal="center" vertical="center" wrapText="1"/>
    </xf>
    <xf numFmtId="0" fontId="16" fillId="3" borderId="4" xfId="12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left" vertical="center" wrapText="1"/>
    </xf>
    <xf numFmtId="0" fontId="16" fillId="3" borderId="2" xfId="2" applyFont="1" applyFill="1" applyBorder="1" applyAlignment="1">
      <alignment horizontal="center" vertical="center" wrapText="1"/>
    </xf>
    <xf numFmtId="0" fontId="16" fillId="3" borderId="3" xfId="2" applyFont="1" applyFill="1" applyBorder="1" applyAlignment="1">
      <alignment horizontal="center" vertical="center" wrapText="1"/>
    </xf>
    <xf numFmtId="0" fontId="16" fillId="3" borderId="4" xfId="2" applyFont="1" applyFill="1" applyBorder="1" applyAlignment="1">
      <alignment horizontal="center" vertical="center" wrapText="1"/>
    </xf>
    <xf numFmtId="3" fontId="16" fillId="3" borderId="2" xfId="2" applyNumberFormat="1" applyFont="1" applyFill="1" applyBorder="1" applyAlignment="1">
      <alignment horizontal="center" vertical="center" wrapText="1"/>
    </xf>
    <xf numFmtId="3" fontId="16" fillId="3" borderId="3" xfId="2" applyNumberFormat="1" applyFont="1" applyFill="1" applyBorder="1" applyAlignment="1">
      <alignment horizontal="center" vertical="center" wrapText="1"/>
    </xf>
    <xf numFmtId="3" fontId="16" fillId="3" borderId="4" xfId="2" applyNumberFormat="1" applyFont="1" applyFill="1" applyBorder="1" applyAlignment="1">
      <alignment horizontal="center" vertical="center" wrapText="1"/>
    </xf>
    <xf numFmtId="3" fontId="15" fillId="3" borderId="1" xfId="2" applyNumberFormat="1" applyFont="1" applyFill="1" applyBorder="1" applyAlignment="1">
      <alignment horizontal="left" vertical="center" wrapText="1"/>
    </xf>
    <xf numFmtId="0" fontId="15" fillId="3" borderId="1" xfId="2" applyFont="1" applyFill="1" applyBorder="1" applyAlignment="1">
      <alignment horizontal="left" vertical="center" wrapText="1"/>
    </xf>
    <xf numFmtId="0" fontId="16" fillId="3" borderId="1" xfId="13" applyFont="1" applyFill="1" applyBorder="1" applyAlignment="1">
      <alignment horizontal="center" vertical="center" wrapText="1"/>
    </xf>
    <xf numFmtId="167" fontId="16" fillId="3" borderId="1" xfId="2" applyNumberFormat="1" applyFont="1" applyFill="1" applyBorder="1" applyAlignment="1">
      <alignment horizontal="center" vertical="center" wrapText="1"/>
    </xf>
    <xf numFmtId="3" fontId="16" fillId="3" borderId="1" xfId="2" applyNumberFormat="1" applyFont="1" applyFill="1" applyBorder="1" applyAlignment="1">
      <alignment vertical="center" wrapText="1"/>
    </xf>
    <xf numFmtId="0" fontId="15" fillId="3" borderId="1" xfId="12" applyFont="1" applyFill="1" applyBorder="1" applyAlignment="1">
      <alignment horizontal="left" vertical="center" wrapText="1"/>
    </xf>
    <xf numFmtId="3" fontId="16" fillId="3" borderId="1" xfId="2" applyNumberFormat="1" applyFont="1" applyFill="1" applyBorder="1" applyAlignment="1">
      <alignment horizontal="left" vertical="center" wrapText="1"/>
    </xf>
    <xf numFmtId="3" fontId="16" fillId="3" borderId="1" xfId="2" applyNumberFormat="1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66" fontId="19" fillId="0" borderId="0" xfId="1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horizontal="left"/>
    </xf>
    <xf numFmtId="0" fontId="17" fillId="0" borderId="0" xfId="0" applyFont="1" applyFill="1" applyBorder="1" applyAlignment="1">
      <alignment horizontal="center" vertical="center" wrapText="1"/>
    </xf>
  </cellXfs>
  <cellStyles count="66">
    <cellStyle name="Comma" xfId="1" builtinId="3"/>
    <cellStyle name="Comma [0] 2" xfId="56"/>
    <cellStyle name="Comma [0] 5" xfId="57"/>
    <cellStyle name="Comma 10" xfId="65"/>
    <cellStyle name="Comma 11" xfId="59"/>
    <cellStyle name="Comma 2" xfId="4"/>
    <cellStyle name="Comma 3" xfId="6"/>
    <cellStyle name="Comma 37" xfId="58"/>
    <cellStyle name="Comma 4" xfId="7"/>
    <cellStyle name="Comma 4 2" xfId="61"/>
    <cellStyle name="Comma 5" xfId="9"/>
    <cellStyle name="Comma 6" xfId="63"/>
    <cellStyle name="Comma 7" xfId="16"/>
    <cellStyle name="Comma 8" xfId="64"/>
    <cellStyle name="Comma 9" xfId="11"/>
    <cellStyle name="Normal" xfId="0" builtinId="0"/>
    <cellStyle name="Normal 10" xfId="21"/>
    <cellStyle name="Normal 101" xfId="43"/>
    <cellStyle name="Normal 102" xfId="45"/>
    <cellStyle name="Normal 104" xfId="46"/>
    <cellStyle name="Normal 11" xfId="22"/>
    <cellStyle name="Normal 113" xfId="49"/>
    <cellStyle name="Normal 115" xfId="50"/>
    <cellStyle name="Normal 120" xfId="52"/>
    <cellStyle name="Normal 123" xfId="53"/>
    <cellStyle name="Normal 124" xfId="55"/>
    <cellStyle name="Normal 14" xfId="15"/>
    <cellStyle name="Normal 15" xfId="24"/>
    <cellStyle name="Normal 16" xfId="12"/>
    <cellStyle name="Normal 16 2" xfId="13"/>
    <cellStyle name="Normal 18" xfId="28"/>
    <cellStyle name="Normal 2" xfId="2"/>
    <cellStyle name="Normal 2 2" xfId="3"/>
    <cellStyle name="Normal 2 3" xfId="10"/>
    <cellStyle name="Normal 2 4" xfId="60"/>
    <cellStyle name="Normal 2_lam lại" xfId="17"/>
    <cellStyle name="Normal 23" xfId="31"/>
    <cellStyle name="Normal 27" xfId="35"/>
    <cellStyle name="Normal 3" xfId="5"/>
    <cellStyle name="Normal 30" xfId="36"/>
    <cellStyle name="Normal 31" xfId="37"/>
    <cellStyle name="Normal 34" xfId="39"/>
    <cellStyle name="Normal 35" xfId="40"/>
    <cellStyle name="Normal 39" xfId="44"/>
    <cellStyle name="Normal 4" xfId="8"/>
    <cellStyle name="Normal 47" xfId="47"/>
    <cellStyle name="Normal 48" xfId="48"/>
    <cellStyle name="Normal 52" xfId="51"/>
    <cellStyle name="Normal 56" xfId="54"/>
    <cellStyle name="Normal 60" xfId="62"/>
    <cellStyle name="Normal 65" xfId="20"/>
    <cellStyle name="Normal 7" xfId="18"/>
    <cellStyle name="Normal 71" xfId="23"/>
    <cellStyle name="Normal 72" xfId="25"/>
    <cellStyle name="Normal 73" xfId="27"/>
    <cellStyle name="Normal 74" xfId="26"/>
    <cellStyle name="Normal 77" xfId="29"/>
    <cellStyle name="Normal 8" xfId="19"/>
    <cellStyle name="Normal 80" xfId="30"/>
    <cellStyle name="Normal 81" xfId="32"/>
    <cellStyle name="Normal 84" xfId="33"/>
    <cellStyle name="Normal 87" xfId="34"/>
    <cellStyle name="Normal 93" xfId="38"/>
    <cellStyle name="Normal 97" xfId="41"/>
    <cellStyle name="Normal 98" xfId="42"/>
    <cellStyle name="Percent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6"/>
  <sheetViews>
    <sheetView tabSelected="1" zoomScaleNormal="100" workbookViewId="0">
      <pane ySplit="5" topLeftCell="A6" activePane="bottomLeft" state="frozen"/>
      <selection pane="bottomLeft" activeCell="F21" sqref="F21"/>
    </sheetView>
  </sheetViews>
  <sheetFormatPr defaultColWidth="9" defaultRowHeight="15.75" x14ac:dyDescent="0.25"/>
  <cols>
    <col min="1" max="1" width="8.75" style="92" customWidth="1"/>
    <col min="2" max="2" width="33.75" style="93" customWidth="1"/>
    <col min="3" max="3" width="14.25" style="94" customWidth="1"/>
    <col min="4" max="4" width="8.125" style="92" customWidth="1"/>
    <col min="5" max="5" width="12.125" style="95" bestFit="1" customWidth="1"/>
    <col min="6" max="6" width="12.25" style="95" bestFit="1" customWidth="1"/>
    <col min="7" max="7" width="11.25" style="96" bestFit="1" customWidth="1"/>
    <col min="8" max="8" width="32" style="96" customWidth="1"/>
    <col min="9" max="10" width="13.5" style="96" customWidth="1"/>
    <col min="11" max="11" width="14.25" style="26" customWidth="1"/>
    <col min="12" max="12" width="9" style="26"/>
    <col min="13" max="13" width="9" style="26" customWidth="1"/>
    <col min="14" max="16384" width="9" style="26"/>
  </cols>
  <sheetData>
    <row r="1" spans="1:14" ht="8.25" customHeight="1" x14ac:dyDescent="0.3">
      <c r="A1" s="130"/>
      <c r="B1" s="130"/>
      <c r="C1" s="22"/>
      <c r="D1" s="23"/>
      <c r="E1" s="24"/>
      <c r="F1" s="24"/>
      <c r="G1" s="25"/>
      <c r="H1" s="25"/>
      <c r="I1" s="129"/>
      <c r="J1" s="129"/>
      <c r="K1" s="129"/>
    </row>
    <row r="2" spans="1:14" ht="18.75" customHeight="1" x14ac:dyDescent="0.3">
      <c r="A2" s="131" t="s">
        <v>765</v>
      </c>
      <c r="B2" s="131"/>
      <c r="C2" s="131"/>
      <c r="D2" s="131"/>
      <c r="E2" s="131"/>
      <c r="F2" s="131"/>
      <c r="G2" s="131"/>
      <c r="H2" s="131"/>
      <c r="I2" s="131"/>
      <c r="J2" s="131"/>
      <c r="K2" s="27"/>
      <c r="M2" s="128"/>
      <c r="N2" s="128"/>
    </row>
    <row r="3" spans="1:14" ht="18.75" x14ac:dyDescent="0.3">
      <c r="A3" s="28"/>
      <c r="B3" s="28"/>
      <c r="C3" s="28"/>
      <c r="D3" s="28"/>
      <c r="E3" s="28"/>
      <c r="F3" s="28"/>
      <c r="G3" s="28"/>
      <c r="H3" s="28"/>
      <c r="I3" s="28"/>
      <c r="J3" s="28"/>
      <c r="K3" s="27"/>
      <c r="M3" s="128"/>
      <c r="N3" s="128"/>
    </row>
    <row r="4" spans="1:14" s="29" customFormat="1" ht="16.5" customHeight="1" x14ac:dyDescent="0.25">
      <c r="A4" s="126" t="s">
        <v>0</v>
      </c>
      <c r="B4" s="126" t="s">
        <v>8</v>
      </c>
      <c r="C4" s="126"/>
      <c r="D4" s="126" t="s">
        <v>692</v>
      </c>
      <c r="E4" s="126" t="s">
        <v>9</v>
      </c>
      <c r="F4" s="126"/>
      <c r="G4" s="126"/>
      <c r="H4" s="126" t="s">
        <v>1</v>
      </c>
      <c r="I4" s="126" t="s">
        <v>2</v>
      </c>
      <c r="J4" s="126" t="s">
        <v>3</v>
      </c>
      <c r="K4" s="126" t="s">
        <v>4</v>
      </c>
    </row>
    <row r="5" spans="1:14" s="31" customFormat="1" ht="55.5" customHeight="1" thickBot="1" x14ac:dyDescent="0.25">
      <c r="A5" s="127"/>
      <c r="B5" s="127"/>
      <c r="C5" s="127"/>
      <c r="D5" s="127"/>
      <c r="E5" s="30" t="s">
        <v>10</v>
      </c>
      <c r="F5" s="30" t="s">
        <v>11</v>
      </c>
      <c r="G5" s="30" t="s">
        <v>691</v>
      </c>
      <c r="H5" s="127"/>
      <c r="I5" s="127"/>
      <c r="J5" s="127"/>
      <c r="K5" s="127"/>
    </row>
    <row r="6" spans="1:14" s="35" customFormat="1" ht="13.5" thickTop="1" x14ac:dyDescent="0.25">
      <c r="A6" s="32"/>
      <c r="B6" s="32" t="s">
        <v>7</v>
      </c>
      <c r="C6" s="33"/>
      <c r="D6" s="34">
        <f>D7+D169+D194</f>
        <v>167</v>
      </c>
      <c r="E6" s="34">
        <f>E7+E169+E194</f>
        <v>352701.42000000004</v>
      </c>
      <c r="F6" s="34">
        <f t="shared" ref="F6:G6" si="0">F7+F169+F194</f>
        <v>60568.003899999996</v>
      </c>
      <c r="G6" s="34">
        <f t="shared" si="0"/>
        <v>74708.598900000012</v>
      </c>
      <c r="H6" s="33"/>
      <c r="I6" s="33"/>
      <c r="J6" s="33"/>
      <c r="K6" s="33"/>
    </row>
    <row r="7" spans="1:14" s="40" customFormat="1" ht="12.75" x14ac:dyDescent="0.25">
      <c r="A7" s="36" t="s">
        <v>13</v>
      </c>
      <c r="B7" s="37" t="s">
        <v>29</v>
      </c>
      <c r="C7" s="36"/>
      <c r="D7" s="38">
        <f>D8+D17+D23+D29+D37+D43+D54+D63+D72+D83+D94+D108+D117+D125+D137+D145+D158+D49</f>
        <v>31</v>
      </c>
      <c r="E7" s="38">
        <f>E8+E17+E23+E29+E37+E43+E54+E63+E72+E83+E94+E108+E117+E125+E137+E145+E158+E49</f>
        <v>74129.849999999991</v>
      </c>
      <c r="F7" s="38">
        <f>F8+F17+F23+F29+F37+F43+F54+F63+F72+F83+F94+F108+F117+F125+F137+F145+F158+F49</f>
        <v>12126.06</v>
      </c>
      <c r="G7" s="38">
        <f>G8+G17+G23+G29+G37+G43+G54+G63+G72+G83+G94+G108+G117+G125+G137+G145+G158+G49</f>
        <v>17675.330000000002</v>
      </c>
      <c r="H7" s="37"/>
      <c r="I7" s="39"/>
      <c r="J7" s="37"/>
      <c r="K7" s="37"/>
    </row>
    <row r="8" spans="1:14" s="11" customFormat="1" ht="12.75" x14ac:dyDescent="0.25">
      <c r="A8" s="41">
        <v>1</v>
      </c>
      <c r="B8" s="19" t="s">
        <v>30</v>
      </c>
      <c r="C8" s="41"/>
      <c r="D8" s="7">
        <f>D9</f>
        <v>2</v>
      </c>
      <c r="E8" s="7">
        <f>E9</f>
        <v>9730</v>
      </c>
      <c r="F8" s="7">
        <f>F12</f>
        <v>1462.12</v>
      </c>
      <c r="G8" s="7">
        <f>G12</f>
        <v>3002.8999999999996</v>
      </c>
      <c r="H8" s="19"/>
      <c r="I8" s="41"/>
      <c r="J8" s="41"/>
      <c r="K8" s="41"/>
    </row>
    <row r="9" spans="1:14" s="11" customFormat="1" ht="12.75" x14ac:dyDescent="0.25">
      <c r="A9" s="117" t="s">
        <v>31</v>
      </c>
      <c r="B9" s="117"/>
      <c r="C9" s="41"/>
      <c r="D9" s="7">
        <f>D10+D11</f>
        <v>2</v>
      </c>
      <c r="E9" s="7">
        <f>E10+E11</f>
        <v>9730</v>
      </c>
      <c r="F9" s="7"/>
      <c r="G9" s="7"/>
      <c r="H9" s="19"/>
      <c r="I9" s="41"/>
      <c r="J9" s="41"/>
      <c r="K9" s="41"/>
    </row>
    <row r="10" spans="1:14" s="11" customFormat="1" ht="38.25" x14ac:dyDescent="0.25">
      <c r="A10" s="50">
        <v>1</v>
      </c>
      <c r="B10" s="84" t="s">
        <v>23</v>
      </c>
      <c r="C10" s="50" t="s">
        <v>32</v>
      </c>
      <c r="D10" s="14">
        <v>1</v>
      </c>
      <c r="E10" s="15">
        <v>6269</v>
      </c>
      <c r="F10" s="42"/>
      <c r="G10" s="15"/>
      <c r="H10" s="44" t="s">
        <v>33</v>
      </c>
      <c r="I10" s="45" t="s">
        <v>34</v>
      </c>
      <c r="J10" s="45" t="s">
        <v>34</v>
      </c>
      <c r="K10" s="46"/>
    </row>
    <row r="11" spans="1:14" s="11" customFormat="1" ht="13.5" x14ac:dyDescent="0.25">
      <c r="A11" s="50">
        <v>2</v>
      </c>
      <c r="B11" s="84" t="s">
        <v>35</v>
      </c>
      <c r="C11" s="50"/>
      <c r="D11" s="14">
        <v>1</v>
      </c>
      <c r="E11" s="15">
        <v>3461</v>
      </c>
      <c r="F11" s="42"/>
      <c r="G11" s="15"/>
      <c r="H11" s="44" t="s">
        <v>36</v>
      </c>
      <c r="I11" s="45"/>
      <c r="J11" s="45"/>
      <c r="K11" s="46"/>
    </row>
    <row r="12" spans="1:14" s="11" customFormat="1" ht="12.75" x14ac:dyDescent="0.25">
      <c r="A12" s="117" t="s">
        <v>37</v>
      </c>
      <c r="B12" s="117"/>
      <c r="C12" s="41"/>
      <c r="D12" s="16"/>
      <c r="E12" s="7"/>
      <c r="F12" s="7">
        <f>SUM(F13:F16)</f>
        <v>1462.12</v>
      </c>
      <c r="G12" s="7">
        <f>SUM(G13:G16)</f>
        <v>3002.8999999999996</v>
      </c>
      <c r="H12" s="19"/>
      <c r="I12" s="43"/>
      <c r="J12" s="43"/>
      <c r="K12" s="17"/>
    </row>
    <row r="13" spans="1:14" s="11" customFormat="1" ht="12.75" x14ac:dyDescent="0.25">
      <c r="A13" s="50">
        <v>1</v>
      </c>
      <c r="B13" s="57" t="s">
        <v>38</v>
      </c>
      <c r="C13" s="50"/>
      <c r="D13" s="14"/>
      <c r="E13" s="15"/>
      <c r="F13" s="15">
        <v>491</v>
      </c>
      <c r="G13" s="15">
        <v>1964</v>
      </c>
      <c r="H13" s="110" t="s">
        <v>39</v>
      </c>
      <c r="I13" s="45" t="s">
        <v>6</v>
      </c>
      <c r="J13" s="45" t="s">
        <v>6</v>
      </c>
      <c r="K13" s="46"/>
    </row>
    <row r="14" spans="1:14" s="11" customFormat="1" ht="12.75" x14ac:dyDescent="0.25">
      <c r="A14" s="50">
        <v>2</v>
      </c>
      <c r="B14" s="57" t="s">
        <v>40</v>
      </c>
      <c r="C14" s="50"/>
      <c r="D14" s="14"/>
      <c r="E14" s="15"/>
      <c r="F14" s="15">
        <v>185</v>
      </c>
      <c r="G14" s="15">
        <f>F14</f>
        <v>185</v>
      </c>
      <c r="H14" s="110"/>
      <c r="I14" s="120" t="s">
        <v>41</v>
      </c>
      <c r="J14" s="120" t="s">
        <v>41</v>
      </c>
      <c r="K14" s="46"/>
    </row>
    <row r="15" spans="1:14" s="11" customFormat="1" ht="12.75" x14ac:dyDescent="0.25">
      <c r="A15" s="50">
        <v>3</v>
      </c>
      <c r="B15" s="57" t="s">
        <v>22</v>
      </c>
      <c r="C15" s="50"/>
      <c r="D15" s="14"/>
      <c r="E15" s="15"/>
      <c r="F15" s="15">
        <v>79.2</v>
      </c>
      <c r="G15" s="15">
        <f>F15</f>
        <v>79.2</v>
      </c>
      <c r="H15" s="110"/>
      <c r="I15" s="120"/>
      <c r="J15" s="120"/>
      <c r="K15" s="46"/>
    </row>
    <row r="16" spans="1:14" s="11" customFormat="1" ht="12.75" x14ac:dyDescent="0.25">
      <c r="A16" s="50">
        <v>4</v>
      </c>
      <c r="B16" s="57" t="s">
        <v>41</v>
      </c>
      <c r="C16" s="50"/>
      <c r="D16" s="14"/>
      <c r="E16" s="15"/>
      <c r="F16" s="15">
        <v>706.92</v>
      </c>
      <c r="G16" s="15">
        <v>774.7</v>
      </c>
      <c r="H16" s="57" t="s">
        <v>42</v>
      </c>
      <c r="I16" s="120"/>
      <c r="J16" s="120"/>
      <c r="K16" s="46"/>
    </row>
    <row r="17" spans="1:11" s="11" customFormat="1" ht="12.75" x14ac:dyDescent="0.25">
      <c r="A17" s="41">
        <v>2</v>
      </c>
      <c r="B17" s="19" t="s">
        <v>43</v>
      </c>
      <c r="C17" s="41"/>
      <c r="D17" s="7">
        <f>D18</f>
        <v>1</v>
      </c>
      <c r="E17" s="7">
        <f>E18</f>
        <v>2668</v>
      </c>
      <c r="F17" s="7">
        <f>F20</f>
        <v>320.75</v>
      </c>
      <c r="G17" s="7">
        <f>G20</f>
        <v>569.52</v>
      </c>
      <c r="H17" s="19"/>
      <c r="I17" s="43"/>
      <c r="J17" s="43"/>
      <c r="K17" s="41"/>
    </row>
    <row r="18" spans="1:11" s="11" customFormat="1" ht="12.75" x14ac:dyDescent="0.25">
      <c r="A18" s="117" t="s">
        <v>31</v>
      </c>
      <c r="B18" s="117"/>
      <c r="C18" s="41"/>
      <c r="D18" s="7">
        <f>D19</f>
        <v>1</v>
      </c>
      <c r="E18" s="7">
        <f>E19</f>
        <v>2668</v>
      </c>
      <c r="F18" s="7"/>
      <c r="G18" s="7"/>
      <c r="H18" s="19"/>
      <c r="I18" s="43"/>
      <c r="J18" s="43"/>
      <c r="K18" s="41"/>
    </row>
    <row r="19" spans="1:11" s="11" customFormat="1" ht="25.5" x14ac:dyDescent="0.25">
      <c r="A19" s="50">
        <v>1</v>
      </c>
      <c r="B19" s="84" t="s">
        <v>23</v>
      </c>
      <c r="C19" s="50" t="s">
        <v>32</v>
      </c>
      <c r="D19" s="14">
        <v>1</v>
      </c>
      <c r="E19" s="15">
        <v>2668</v>
      </c>
      <c r="F19" s="15"/>
      <c r="G19" s="15"/>
      <c r="H19" s="44" t="s">
        <v>44</v>
      </c>
      <c r="I19" s="45" t="s">
        <v>34</v>
      </c>
      <c r="J19" s="45" t="s">
        <v>34</v>
      </c>
      <c r="K19" s="46"/>
    </row>
    <row r="20" spans="1:11" s="11" customFormat="1" ht="12.75" x14ac:dyDescent="0.25">
      <c r="A20" s="117" t="s">
        <v>37</v>
      </c>
      <c r="B20" s="117"/>
      <c r="C20" s="41"/>
      <c r="D20" s="16"/>
      <c r="E20" s="7"/>
      <c r="F20" s="7">
        <f>F21+F22</f>
        <v>320.75</v>
      </c>
      <c r="G20" s="7">
        <f>G21+G22</f>
        <v>569.52</v>
      </c>
      <c r="H20" s="20"/>
      <c r="I20" s="43"/>
      <c r="J20" s="43"/>
      <c r="K20" s="17"/>
    </row>
    <row r="21" spans="1:11" s="11" customFormat="1" ht="25.5" x14ac:dyDescent="0.25">
      <c r="A21" s="50">
        <v>1</v>
      </c>
      <c r="B21" s="57" t="s">
        <v>45</v>
      </c>
      <c r="C21" s="50"/>
      <c r="D21" s="14"/>
      <c r="E21" s="15"/>
      <c r="F21" s="15">
        <v>248.75</v>
      </c>
      <c r="G21" s="15">
        <v>497.52</v>
      </c>
      <c r="H21" s="44" t="s">
        <v>46</v>
      </c>
      <c r="I21" s="45" t="s">
        <v>6</v>
      </c>
      <c r="J21" s="45" t="s">
        <v>6</v>
      </c>
      <c r="K21" s="46"/>
    </row>
    <row r="22" spans="1:11" s="11" customFormat="1" ht="12.75" x14ac:dyDescent="0.25">
      <c r="A22" s="50">
        <v>2</v>
      </c>
      <c r="B22" s="57" t="s">
        <v>14</v>
      </c>
      <c r="C22" s="50"/>
      <c r="D22" s="14"/>
      <c r="E22" s="15"/>
      <c r="F22" s="15">
        <v>72</v>
      </c>
      <c r="G22" s="15">
        <v>72</v>
      </c>
      <c r="H22" s="44" t="s">
        <v>42</v>
      </c>
      <c r="I22" s="45" t="s">
        <v>14</v>
      </c>
      <c r="J22" s="45" t="s">
        <v>14</v>
      </c>
      <c r="K22" s="46"/>
    </row>
    <row r="23" spans="1:11" s="11" customFormat="1" ht="12.75" x14ac:dyDescent="0.25">
      <c r="A23" s="41">
        <v>3</v>
      </c>
      <c r="B23" s="19" t="s">
        <v>47</v>
      </c>
      <c r="C23" s="50"/>
      <c r="D23" s="7">
        <f>D24</f>
        <v>1</v>
      </c>
      <c r="E23" s="7">
        <f>E24</f>
        <v>2099</v>
      </c>
      <c r="F23" s="7">
        <f>F27+F28</f>
        <v>324.60000000000002</v>
      </c>
      <c r="G23" s="7">
        <f>G26</f>
        <v>519.20000000000005</v>
      </c>
      <c r="H23" s="44"/>
      <c r="I23" s="45"/>
      <c r="J23" s="45"/>
      <c r="K23" s="50"/>
    </row>
    <row r="24" spans="1:11" s="11" customFormat="1" ht="12.75" x14ac:dyDescent="0.25">
      <c r="A24" s="117" t="s">
        <v>31</v>
      </c>
      <c r="B24" s="117"/>
      <c r="C24" s="50"/>
      <c r="D24" s="7">
        <f>D25</f>
        <v>1</v>
      </c>
      <c r="E24" s="7">
        <f>E25</f>
        <v>2099</v>
      </c>
      <c r="F24" s="7"/>
      <c r="G24" s="7"/>
      <c r="H24" s="19"/>
      <c r="I24" s="45"/>
      <c r="J24" s="45"/>
      <c r="K24" s="50"/>
    </row>
    <row r="25" spans="1:11" s="11" customFormat="1" ht="38.25" x14ac:dyDescent="0.25">
      <c r="A25" s="50">
        <v>1</v>
      </c>
      <c r="B25" s="84" t="s">
        <v>23</v>
      </c>
      <c r="C25" s="50" t="s">
        <v>48</v>
      </c>
      <c r="D25" s="14">
        <v>1</v>
      </c>
      <c r="E25" s="15">
        <v>2099</v>
      </c>
      <c r="F25" s="15"/>
      <c r="G25" s="15"/>
      <c r="H25" s="44" t="s">
        <v>49</v>
      </c>
      <c r="I25" s="45" t="s">
        <v>34</v>
      </c>
      <c r="J25" s="45" t="s">
        <v>34</v>
      </c>
      <c r="K25" s="46"/>
    </row>
    <row r="26" spans="1:11" s="11" customFormat="1" ht="12.75" x14ac:dyDescent="0.25">
      <c r="A26" s="117" t="s">
        <v>37</v>
      </c>
      <c r="B26" s="117"/>
      <c r="C26" s="41"/>
      <c r="D26" s="16"/>
      <c r="E26" s="7"/>
      <c r="F26" s="7">
        <f>F27+F28</f>
        <v>324.60000000000002</v>
      </c>
      <c r="G26" s="7">
        <f>G27+G28</f>
        <v>519.20000000000005</v>
      </c>
      <c r="H26" s="20"/>
      <c r="I26" s="43"/>
      <c r="J26" s="43"/>
      <c r="K26" s="17"/>
    </row>
    <row r="27" spans="1:11" s="11" customFormat="1" ht="25.5" x14ac:dyDescent="0.25">
      <c r="A27" s="50">
        <v>1</v>
      </c>
      <c r="B27" s="57" t="s">
        <v>45</v>
      </c>
      <c r="C27" s="50"/>
      <c r="D27" s="14"/>
      <c r="E27" s="15"/>
      <c r="F27" s="15">
        <f>G27/2</f>
        <v>194.6</v>
      </c>
      <c r="G27" s="15">
        <v>389.2</v>
      </c>
      <c r="H27" s="44" t="s">
        <v>50</v>
      </c>
      <c r="I27" s="45" t="s">
        <v>6</v>
      </c>
      <c r="J27" s="45" t="s">
        <v>6</v>
      </c>
      <c r="K27" s="46"/>
    </row>
    <row r="28" spans="1:11" s="11" customFormat="1" ht="12.75" x14ac:dyDescent="0.25">
      <c r="A28" s="50">
        <v>2</v>
      </c>
      <c r="B28" s="57" t="s">
        <v>14</v>
      </c>
      <c r="C28" s="50"/>
      <c r="D28" s="14"/>
      <c r="E28" s="15"/>
      <c r="F28" s="15">
        <v>130</v>
      </c>
      <c r="G28" s="15">
        <f>F28</f>
        <v>130</v>
      </c>
      <c r="H28" s="44" t="s">
        <v>42</v>
      </c>
      <c r="I28" s="45" t="s">
        <v>14</v>
      </c>
      <c r="J28" s="45" t="s">
        <v>14</v>
      </c>
      <c r="K28" s="46"/>
    </row>
    <row r="29" spans="1:11" s="11" customFormat="1" ht="12.75" x14ac:dyDescent="0.25">
      <c r="A29" s="41">
        <v>4</v>
      </c>
      <c r="B29" s="19" t="s">
        <v>51</v>
      </c>
      <c r="C29" s="41"/>
      <c r="D29" s="7">
        <f>D30</f>
        <v>1</v>
      </c>
      <c r="E29" s="7">
        <f>E30</f>
        <v>2772</v>
      </c>
      <c r="F29" s="7">
        <f>F32</f>
        <v>514.79999999999995</v>
      </c>
      <c r="G29" s="7">
        <f>G32</f>
        <v>777.19999999999993</v>
      </c>
      <c r="H29" s="19"/>
      <c r="I29" s="50"/>
      <c r="J29" s="50"/>
      <c r="K29" s="41"/>
    </row>
    <row r="30" spans="1:11" s="11" customFormat="1" ht="12.75" x14ac:dyDescent="0.25">
      <c r="A30" s="117" t="s">
        <v>31</v>
      </c>
      <c r="B30" s="117"/>
      <c r="C30" s="50"/>
      <c r="D30" s="7">
        <f>D31</f>
        <v>1</v>
      </c>
      <c r="E30" s="7">
        <f>E31</f>
        <v>2772</v>
      </c>
      <c r="F30" s="15"/>
      <c r="G30" s="15"/>
      <c r="H30" s="44"/>
      <c r="I30" s="45"/>
      <c r="J30" s="45"/>
      <c r="K30" s="46"/>
    </row>
    <row r="31" spans="1:11" s="11" customFormat="1" ht="25.5" x14ac:dyDescent="0.25">
      <c r="A31" s="50">
        <v>1</v>
      </c>
      <c r="B31" s="84" t="s">
        <v>23</v>
      </c>
      <c r="C31" s="50" t="s">
        <v>48</v>
      </c>
      <c r="D31" s="14">
        <v>1</v>
      </c>
      <c r="E31" s="15">
        <v>2772</v>
      </c>
      <c r="F31" s="15"/>
      <c r="G31" s="15"/>
      <c r="H31" s="44" t="s">
        <v>52</v>
      </c>
      <c r="I31" s="45" t="s">
        <v>34</v>
      </c>
      <c r="J31" s="45" t="s">
        <v>34</v>
      </c>
      <c r="K31" s="46"/>
    </row>
    <row r="32" spans="1:11" s="11" customFormat="1" ht="12.75" x14ac:dyDescent="0.25">
      <c r="A32" s="117" t="s">
        <v>37</v>
      </c>
      <c r="B32" s="117"/>
      <c r="C32" s="41"/>
      <c r="D32" s="16"/>
      <c r="E32" s="7"/>
      <c r="F32" s="7">
        <f>SUM(F33:F36)</f>
        <v>514.79999999999995</v>
      </c>
      <c r="G32" s="7">
        <f>SUM(G33:G36)</f>
        <v>777.19999999999993</v>
      </c>
      <c r="H32" s="20"/>
      <c r="I32" s="43"/>
      <c r="J32" s="43"/>
      <c r="K32" s="17"/>
    </row>
    <row r="33" spans="1:11" s="11" customFormat="1" ht="12.75" x14ac:dyDescent="0.25">
      <c r="A33" s="50">
        <v>1</v>
      </c>
      <c r="B33" s="57" t="s">
        <v>45</v>
      </c>
      <c r="C33" s="50"/>
      <c r="D33" s="14"/>
      <c r="E33" s="15"/>
      <c r="F33" s="15">
        <v>262.39999999999998</v>
      </c>
      <c r="G33" s="15">
        <f>F33*2</f>
        <v>524.79999999999995</v>
      </c>
      <c r="H33" s="13" t="s">
        <v>42</v>
      </c>
      <c r="I33" s="45" t="s">
        <v>6</v>
      </c>
      <c r="J33" s="45" t="s">
        <v>6</v>
      </c>
      <c r="K33" s="46"/>
    </row>
    <row r="34" spans="1:11" s="11" customFormat="1" ht="12.75" x14ac:dyDescent="0.25">
      <c r="A34" s="50">
        <v>2</v>
      </c>
      <c r="B34" s="57" t="s">
        <v>53</v>
      </c>
      <c r="C34" s="50"/>
      <c r="D34" s="14"/>
      <c r="E34" s="15"/>
      <c r="F34" s="15">
        <v>80.400000000000006</v>
      </c>
      <c r="G34" s="15">
        <f>F34</f>
        <v>80.400000000000006</v>
      </c>
      <c r="H34" s="110" t="s">
        <v>54</v>
      </c>
      <c r="I34" s="50" t="s">
        <v>53</v>
      </c>
      <c r="J34" s="50" t="s">
        <v>53</v>
      </c>
      <c r="K34" s="46"/>
    </row>
    <row r="35" spans="1:11" s="11" customFormat="1" ht="12.75" x14ac:dyDescent="0.25">
      <c r="A35" s="50">
        <v>3</v>
      </c>
      <c r="B35" s="57" t="s">
        <v>16</v>
      </c>
      <c r="C35" s="50"/>
      <c r="D35" s="14"/>
      <c r="E35" s="15"/>
      <c r="F35" s="15">
        <v>16</v>
      </c>
      <c r="G35" s="15">
        <f>F35</f>
        <v>16</v>
      </c>
      <c r="H35" s="110"/>
      <c r="I35" s="50" t="s">
        <v>16</v>
      </c>
      <c r="J35" s="50" t="s">
        <v>16</v>
      </c>
      <c r="K35" s="46"/>
    </row>
    <row r="36" spans="1:11" s="11" customFormat="1" ht="12.75" x14ac:dyDescent="0.25">
      <c r="A36" s="50">
        <v>4</v>
      </c>
      <c r="B36" s="57" t="s">
        <v>14</v>
      </c>
      <c r="C36" s="50"/>
      <c r="D36" s="14"/>
      <c r="E36" s="15"/>
      <c r="F36" s="15">
        <v>156</v>
      </c>
      <c r="G36" s="15">
        <f>F36</f>
        <v>156</v>
      </c>
      <c r="H36" s="110"/>
      <c r="I36" s="50" t="s">
        <v>14</v>
      </c>
      <c r="J36" s="50" t="s">
        <v>14</v>
      </c>
      <c r="K36" s="46"/>
    </row>
    <row r="37" spans="1:11" s="11" customFormat="1" ht="27" x14ac:dyDescent="0.25">
      <c r="A37" s="41">
        <v>5</v>
      </c>
      <c r="B37" s="19" t="s">
        <v>735</v>
      </c>
      <c r="C37" s="41"/>
      <c r="D37" s="7">
        <f>D38</f>
        <v>1</v>
      </c>
      <c r="E37" s="7">
        <f>E38</f>
        <v>2000</v>
      </c>
      <c r="F37" s="7">
        <f>F40</f>
        <v>424.5</v>
      </c>
      <c r="G37" s="7">
        <f>G40</f>
        <v>744</v>
      </c>
      <c r="H37" s="19"/>
      <c r="I37" s="43"/>
      <c r="J37" s="43"/>
      <c r="K37" s="41"/>
    </row>
    <row r="38" spans="1:11" s="11" customFormat="1" ht="12.75" x14ac:dyDescent="0.25">
      <c r="A38" s="117" t="s">
        <v>31</v>
      </c>
      <c r="B38" s="117"/>
      <c r="C38" s="41"/>
      <c r="D38" s="7">
        <f>D39</f>
        <v>1</v>
      </c>
      <c r="E38" s="7">
        <f>E39</f>
        <v>2000</v>
      </c>
      <c r="F38" s="7"/>
      <c r="G38" s="7"/>
      <c r="H38" s="19"/>
      <c r="I38" s="43"/>
      <c r="J38" s="43"/>
      <c r="K38" s="41"/>
    </row>
    <row r="39" spans="1:11" s="11" customFormat="1" ht="25.5" x14ac:dyDescent="0.25">
      <c r="A39" s="50">
        <v>1</v>
      </c>
      <c r="B39" s="84" t="s">
        <v>23</v>
      </c>
      <c r="C39" s="50" t="s">
        <v>48</v>
      </c>
      <c r="D39" s="14">
        <v>1</v>
      </c>
      <c r="E39" s="15">
        <v>2000</v>
      </c>
      <c r="F39" s="15"/>
      <c r="G39" s="15"/>
      <c r="H39" s="44" t="s">
        <v>55</v>
      </c>
      <c r="I39" s="50"/>
      <c r="J39" s="50"/>
      <c r="K39" s="46"/>
    </row>
    <row r="40" spans="1:11" s="11" customFormat="1" ht="12.75" x14ac:dyDescent="0.25">
      <c r="A40" s="117" t="s">
        <v>37</v>
      </c>
      <c r="B40" s="117"/>
      <c r="C40" s="41"/>
      <c r="D40" s="16"/>
      <c r="E40" s="7"/>
      <c r="F40" s="7">
        <f>F41+F42</f>
        <v>424.5</v>
      </c>
      <c r="G40" s="7">
        <f>G41+G42</f>
        <v>744</v>
      </c>
      <c r="H40" s="20"/>
      <c r="I40" s="43"/>
      <c r="J40" s="43"/>
      <c r="K40" s="17"/>
    </row>
    <row r="41" spans="1:11" s="11" customFormat="1" ht="25.5" x14ac:dyDescent="0.25">
      <c r="A41" s="50">
        <v>1</v>
      </c>
      <c r="B41" s="57" t="s">
        <v>17</v>
      </c>
      <c r="C41" s="50"/>
      <c r="D41" s="14"/>
      <c r="E41" s="15"/>
      <c r="F41" s="15">
        <f>G41/2</f>
        <v>319.5</v>
      </c>
      <c r="G41" s="15">
        <v>639</v>
      </c>
      <c r="H41" s="44" t="s">
        <v>56</v>
      </c>
      <c r="I41" s="45" t="s">
        <v>6</v>
      </c>
      <c r="J41" s="45" t="s">
        <v>6</v>
      </c>
      <c r="K41" s="46"/>
    </row>
    <row r="42" spans="1:11" s="11" customFormat="1" ht="25.5" x14ac:dyDescent="0.25">
      <c r="A42" s="50">
        <v>2</v>
      </c>
      <c r="B42" s="57" t="s">
        <v>14</v>
      </c>
      <c r="C42" s="50"/>
      <c r="D42" s="14"/>
      <c r="E42" s="15"/>
      <c r="F42" s="15">
        <v>105</v>
      </c>
      <c r="G42" s="15">
        <f>F42</f>
        <v>105</v>
      </c>
      <c r="H42" s="44" t="s">
        <v>57</v>
      </c>
      <c r="I42" s="50" t="s">
        <v>14</v>
      </c>
      <c r="J42" s="50" t="s">
        <v>14</v>
      </c>
      <c r="K42" s="46"/>
    </row>
    <row r="43" spans="1:11" s="11" customFormat="1" ht="12.75" x14ac:dyDescent="0.25">
      <c r="A43" s="41">
        <v>6</v>
      </c>
      <c r="B43" s="19" t="s">
        <v>58</v>
      </c>
      <c r="C43" s="41"/>
      <c r="D43" s="7">
        <f>D44</f>
        <v>1</v>
      </c>
      <c r="E43" s="7">
        <f>E44</f>
        <v>1200</v>
      </c>
      <c r="F43" s="7">
        <f>F46</f>
        <v>227.2</v>
      </c>
      <c r="G43" s="7">
        <f>G46</f>
        <v>376.7</v>
      </c>
      <c r="H43" s="19"/>
      <c r="I43" s="43"/>
      <c r="J43" s="43"/>
      <c r="K43" s="41"/>
    </row>
    <row r="44" spans="1:11" s="11" customFormat="1" ht="12.75" x14ac:dyDescent="0.25">
      <c r="A44" s="117" t="s">
        <v>31</v>
      </c>
      <c r="B44" s="117"/>
      <c r="C44" s="41"/>
      <c r="D44" s="7">
        <f>D45</f>
        <v>1</v>
      </c>
      <c r="E44" s="7">
        <f>E45</f>
        <v>1200</v>
      </c>
      <c r="F44" s="7"/>
      <c r="G44" s="7"/>
      <c r="H44" s="19"/>
      <c r="I44" s="43"/>
      <c r="J44" s="43"/>
      <c r="K44" s="41"/>
    </row>
    <row r="45" spans="1:11" s="11" customFormat="1" ht="38.25" x14ac:dyDescent="0.25">
      <c r="A45" s="50">
        <v>1</v>
      </c>
      <c r="B45" s="84" t="s">
        <v>23</v>
      </c>
      <c r="C45" s="50" t="s">
        <v>32</v>
      </c>
      <c r="D45" s="14">
        <v>1</v>
      </c>
      <c r="E45" s="15">
        <v>1200</v>
      </c>
      <c r="F45" s="7"/>
      <c r="G45" s="15"/>
      <c r="H45" s="44" t="s">
        <v>59</v>
      </c>
      <c r="I45" s="50"/>
      <c r="J45" s="50"/>
      <c r="K45" s="46"/>
    </row>
    <row r="46" spans="1:11" s="11" customFormat="1" ht="12.75" x14ac:dyDescent="0.25">
      <c r="A46" s="117" t="s">
        <v>37</v>
      </c>
      <c r="B46" s="117"/>
      <c r="C46" s="41"/>
      <c r="D46" s="16"/>
      <c r="E46" s="7"/>
      <c r="F46" s="7">
        <f>F47+F48</f>
        <v>227.2</v>
      </c>
      <c r="G46" s="7">
        <f>G47+G48</f>
        <v>376.7</v>
      </c>
      <c r="H46" s="20"/>
      <c r="I46" s="43"/>
      <c r="J46" s="43"/>
      <c r="K46" s="17"/>
    </row>
    <row r="47" spans="1:11" s="11" customFormat="1" ht="25.5" x14ac:dyDescent="0.25">
      <c r="A47" s="50">
        <v>1</v>
      </c>
      <c r="B47" s="57" t="s">
        <v>60</v>
      </c>
      <c r="C47" s="50"/>
      <c r="D47" s="14"/>
      <c r="E47" s="15"/>
      <c r="F47" s="15">
        <f>G47/2</f>
        <v>149.5</v>
      </c>
      <c r="G47" s="15">
        <v>299</v>
      </c>
      <c r="H47" s="84" t="s">
        <v>61</v>
      </c>
      <c r="I47" s="45" t="s">
        <v>6</v>
      </c>
      <c r="J47" s="45" t="s">
        <v>6</v>
      </c>
      <c r="K47" s="46"/>
    </row>
    <row r="48" spans="1:11" s="11" customFormat="1" ht="25.5" x14ac:dyDescent="0.25">
      <c r="A48" s="50">
        <v>2</v>
      </c>
      <c r="B48" s="57" t="s">
        <v>21</v>
      </c>
      <c r="C48" s="50"/>
      <c r="D48" s="14"/>
      <c r="E48" s="15"/>
      <c r="F48" s="15">
        <v>77.7</v>
      </c>
      <c r="G48" s="15">
        <f>F48</f>
        <v>77.7</v>
      </c>
      <c r="H48" s="84" t="s">
        <v>62</v>
      </c>
      <c r="I48" s="50" t="s">
        <v>21</v>
      </c>
      <c r="J48" s="50" t="s">
        <v>21</v>
      </c>
      <c r="K48" s="46"/>
    </row>
    <row r="49" spans="1:11" s="11" customFormat="1" ht="12.75" x14ac:dyDescent="0.25">
      <c r="A49" s="41">
        <v>7</v>
      </c>
      <c r="B49" s="19" t="s">
        <v>63</v>
      </c>
      <c r="C49" s="41"/>
      <c r="D49" s="7">
        <f>D50</f>
        <v>1</v>
      </c>
      <c r="E49" s="7">
        <f>E50</f>
        <v>4600</v>
      </c>
      <c r="F49" s="7">
        <f>F52</f>
        <v>405.81</v>
      </c>
      <c r="G49" s="7">
        <f>G52</f>
        <v>811.62</v>
      </c>
      <c r="H49" s="19"/>
      <c r="I49" s="50"/>
      <c r="J49" s="50"/>
      <c r="K49" s="41"/>
    </row>
    <row r="50" spans="1:11" s="11" customFormat="1" ht="12.75" x14ac:dyDescent="0.25">
      <c r="A50" s="117" t="s">
        <v>31</v>
      </c>
      <c r="B50" s="117"/>
      <c r="C50" s="41"/>
      <c r="D50" s="7">
        <f>D51</f>
        <v>1</v>
      </c>
      <c r="E50" s="7">
        <f>E51</f>
        <v>4600</v>
      </c>
      <c r="F50" s="7"/>
      <c r="G50" s="7"/>
      <c r="H50" s="20"/>
      <c r="I50" s="43"/>
      <c r="J50" s="43"/>
      <c r="K50" s="17"/>
    </row>
    <row r="51" spans="1:11" s="11" customFormat="1" ht="25.5" x14ac:dyDescent="0.25">
      <c r="A51" s="50">
        <v>1</v>
      </c>
      <c r="B51" s="84" t="s">
        <v>64</v>
      </c>
      <c r="C51" s="50" t="s">
        <v>32</v>
      </c>
      <c r="D51" s="14">
        <v>1</v>
      </c>
      <c r="E51" s="15">
        <v>4600</v>
      </c>
      <c r="F51" s="15"/>
      <c r="G51" s="15"/>
      <c r="H51" s="44" t="s">
        <v>65</v>
      </c>
      <c r="I51" s="45" t="s">
        <v>34</v>
      </c>
      <c r="J51" s="45" t="s">
        <v>34</v>
      </c>
      <c r="K51" s="46"/>
    </row>
    <row r="52" spans="1:11" s="11" customFormat="1" ht="12.75" x14ac:dyDescent="0.25">
      <c r="A52" s="117" t="s">
        <v>37</v>
      </c>
      <c r="B52" s="117"/>
      <c r="C52" s="41"/>
      <c r="D52" s="16"/>
      <c r="E52" s="7"/>
      <c r="F52" s="7">
        <f>F53</f>
        <v>405.81</v>
      </c>
      <c r="G52" s="7">
        <f>G53</f>
        <v>811.62</v>
      </c>
      <c r="H52" s="20" t="s">
        <v>42</v>
      </c>
      <c r="I52" s="43"/>
      <c r="J52" s="43"/>
      <c r="K52" s="17"/>
    </row>
    <row r="53" spans="1:11" s="11" customFormat="1" ht="12.75" x14ac:dyDescent="0.25">
      <c r="A53" s="50">
        <v>1</v>
      </c>
      <c r="B53" s="57" t="s">
        <v>66</v>
      </c>
      <c r="C53" s="50"/>
      <c r="D53" s="14"/>
      <c r="E53" s="15"/>
      <c r="F53" s="15">
        <v>405.81</v>
      </c>
      <c r="G53" s="15">
        <f>F53*2</f>
        <v>811.62</v>
      </c>
      <c r="H53" s="84"/>
      <c r="I53" s="45" t="s">
        <v>6</v>
      </c>
      <c r="J53" s="45" t="s">
        <v>6</v>
      </c>
      <c r="K53" s="46"/>
    </row>
    <row r="54" spans="1:11" s="11" customFormat="1" ht="12.75" x14ac:dyDescent="0.25">
      <c r="A54" s="41">
        <v>8</v>
      </c>
      <c r="B54" s="19" t="s">
        <v>67</v>
      </c>
      <c r="C54" s="50"/>
      <c r="D54" s="7">
        <f>D56</f>
        <v>1</v>
      </c>
      <c r="E54" s="7">
        <f>E56</f>
        <v>3521.6</v>
      </c>
      <c r="F54" s="7">
        <f>F57</f>
        <v>650.28</v>
      </c>
      <c r="G54" s="7">
        <f>G57</f>
        <v>915.28000000000009</v>
      </c>
      <c r="H54" s="19"/>
      <c r="I54" s="43"/>
      <c r="J54" s="43"/>
      <c r="K54" s="41"/>
    </row>
    <row r="55" spans="1:11" s="11" customFormat="1" ht="12.75" x14ac:dyDescent="0.25">
      <c r="A55" s="117" t="s">
        <v>31</v>
      </c>
      <c r="B55" s="117"/>
      <c r="C55" s="50"/>
      <c r="D55" s="7">
        <f>D56</f>
        <v>1</v>
      </c>
      <c r="E55" s="7">
        <f>E56</f>
        <v>3521.6</v>
      </c>
      <c r="F55" s="7"/>
      <c r="G55" s="7"/>
      <c r="H55" s="19"/>
      <c r="I55" s="43"/>
      <c r="J55" s="43"/>
      <c r="K55" s="41"/>
    </row>
    <row r="56" spans="1:11" s="11" customFormat="1" ht="25.5" x14ac:dyDescent="0.25">
      <c r="A56" s="50">
        <v>1</v>
      </c>
      <c r="B56" s="84" t="s">
        <v>23</v>
      </c>
      <c r="C56" s="50" t="s">
        <v>68</v>
      </c>
      <c r="D56" s="14">
        <v>1</v>
      </c>
      <c r="E56" s="15">
        <v>3521.6</v>
      </c>
      <c r="F56" s="15"/>
      <c r="G56" s="15"/>
      <c r="H56" s="44" t="s">
        <v>69</v>
      </c>
      <c r="I56" s="45" t="s">
        <v>34</v>
      </c>
      <c r="J56" s="45" t="s">
        <v>34</v>
      </c>
      <c r="K56" s="46"/>
    </row>
    <row r="57" spans="1:11" s="11" customFormat="1" ht="12.75" x14ac:dyDescent="0.25">
      <c r="A57" s="117" t="s">
        <v>37</v>
      </c>
      <c r="B57" s="117"/>
      <c r="C57" s="50"/>
      <c r="D57" s="14"/>
      <c r="E57" s="15"/>
      <c r="F57" s="7">
        <f>SUM(F58:F62)</f>
        <v>650.28</v>
      </c>
      <c r="G57" s="7">
        <f>SUM(G58:G62)</f>
        <v>915.28000000000009</v>
      </c>
      <c r="H57" s="57"/>
      <c r="I57" s="45"/>
      <c r="J57" s="45"/>
      <c r="K57" s="46"/>
    </row>
    <row r="58" spans="1:11" s="11" customFormat="1" ht="12.75" x14ac:dyDescent="0.25">
      <c r="A58" s="50">
        <v>1</v>
      </c>
      <c r="B58" s="57" t="s">
        <v>6</v>
      </c>
      <c r="C58" s="50"/>
      <c r="D58" s="14"/>
      <c r="E58" s="15"/>
      <c r="F58" s="15">
        <v>265</v>
      </c>
      <c r="G58" s="15">
        <f>F58*2</f>
        <v>530</v>
      </c>
      <c r="H58" s="111" t="s">
        <v>70</v>
      </c>
      <c r="I58" s="50" t="s">
        <v>6</v>
      </c>
      <c r="J58" s="50" t="s">
        <v>6</v>
      </c>
      <c r="K58" s="46"/>
    </row>
    <row r="59" spans="1:11" s="11" customFormat="1" ht="12.75" x14ac:dyDescent="0.25">
      <c r="A59" s="50">
        <v>2</v>
      </c>
      <c r="B59" s="57" t="s">
        <v>71</v>
      </c>
      <c r="C59" s="50"/>
      <c r="D59" s="14"/>
      <c r="E59" s="15"/>
      <c r="F59" s="15">
        <v>70.2</v>
      </c>
      <c r="G59" s="15">
        <f>F59</f>
        <v>70.2</v>
      </c>
      <c r="H59" s="112"/>
      <c r="I59" s="50" t="s">
        <v>71</v>
      </c>
      <c r="J59" s="50" t="s">
        <v>71</v>
      </c>
      <c r="K59" s="46"/>
    </row>
    <row r="60" spans="1:11" s="11" customFormat="1" ht="12.75" x14ac:dyDescent="0.25">
      <c r="A60" s="50">
        <v>3</v>
      </c>
      <c r="B60" s="57" t="s">
        <v>15</v>
      </c>
      <c r="C60" s="50"/>
      <c r="D60" s="14"/>
      <c r="E60" s="15"/>
      <c r="F60" s="15">
        <v>43.2</v>
      </c>
      <c r="G60" s="15">
        <f>F60</f>
        <v>43.2</v>
      </c>
      <c r="H60" s="112"/>
      <c r="I60" s="50" t="s">
        <v>15</v>
      </c>
      <c r="J60" s="50" t="s">
        <v>15</v>
      </c>
      <c r="K60" s="46"/>
    </row>
    <row r="61" spans="1:11" s="11" customFormat="1" ht="12.75" x14ac:dyDescent="0.25">
      <c r="A61" s="50">
        <v>4</v>
      </c>
      <c r="B61" s="57" t="s">
        <v>16</v>
      </c>
      <c r="C61" s="50"/>
      <c r="D61" s="14"/>
      <c r="E61" s="15"/>
      <c r="F61" s="15">
        <v>9</v>
      </c>
      <c r="G61" s="15">
        <f>F61</f>
        <v>9</v>
      </c>
      <c r="H61" s="112"/>
      <c r="I61" s="50" t="s">
        <v>16</v>
      </c>
      <c r="J61" s="50" t="s">
        <v>16</v>
      </c>
      <c r="K61" s="46"/>
    </row>
    <row r="62" spans="1:11" s="11" customFormat="1" ht="25.5" customHeight="1" x14ac:dyDescent="0.25">
      <c r="A62" s="50">
        <v>5</v>
      </c>
      <c r="B62" s="57" t="s">
        <v>693</v>
      </c>
      <c r="C62" s="50"/>
      <c r="D62" s="14"/>
      <c r="E62" s="15"/>
      <c r="F62" s="15">
        <v>262.88</v>
      </c>
      <c r="G62" s="15">
        <v>262.88</v>
      </c>
      <c r="H62" s="113"/>
      <c r="I62" s="50" t="s">
        <v>694</v>
      </c>
      <c r="J62" s="50" t="s">
        <v>694</v>
      </c>
      <c r="K62" s="46"/>
    </row>
    <row r="63" spans="1:11" s="11" customFormat="1" ht="12.75" x14ac:dyDescent="0.25">
      <c r="A63" s="41">
        <v>9</v>
      </c>
      <c r="B63" s="19" t="s">
        <v>72</v>
      </c>
      <c r="C63" s="41"/>
      <c r="D63" s="7">
        <f>D64</f>
        <v>1</v>
      </c>
      <c r="E63" s="7">
        <f>E64</f>
        <v>6159</v>
      </c>
      <c r="F63" s="7">
        <f>F66</f>
        <v>1047.51</v>
      </c>
      <c r="G63" s="7">
        <f>G66</f>
        <v>1081.1600000000001</v>
      </c>
      <c r="H63" s="19"/>
      <c r="I63" s="45"/>
      <c r="J63" s="45"/>
      <c r="K63" s="41"/>
    </row>
    <row r="64" spans="1:11" s="11" customFormat="1" ht="12.75" x14ac:dyDescent="0.25">
      <c r="A64" s="117" t="s">
        <v>31</v>
      </c>
      <c r="B64" s="117"/>
      <c r="C64" s="41"/>
      <c r="D64" s="7">
        <f>D65</f>
        <v>1</v>
      </c>
      <c r="E64" s="7">
        <f>E65</f>
        <v>6159</v>
      </c>
      <c r="F64" s="7"/>
      <c r="G64" s="7"/>
      <c r="H64" s="19"/>
      <c r="I64" s="45"/>
      <c r="J64" s="45"/>
      <c r="K64" s="41"/>
    </row>
    <row r="65" spans="1:11" s="11" customFormat="1" ht="25.5" x14ac:dyDescent="0.25">
      <c r="A65" s="50">
        <v>1</v>
      </c>
      <c r="B65" s="84" t="s">
        <v>23</v>
      </c>
      <c r="C65" s="50" t="s">
        <v>73</v>
      </c>
      <c r="D65" s="14">
        <v>1</v>
      </c>
      <c r="E65" s="15">
        <v>6159</v>
      </c>
      <c r="F65" s="15"/>
      <c r="G65" s="15"/>
      <c r="H65" s="44" t="s">
        <v>69</v>
      </c>
      <c r="I65" s="45" t="s">
        <v>34</v>
      </c>
      <c r="J65" s="45" t="s">
        <v>34</v>
      </c>
      <c r="K65" s="46"/>
    </row>
    <row r="66" spans="1:11" s="11" customFormat="1" ht="12.75" x14ac:dyDescent="0.25">
      <c r="A66" s="117" t="s">
        <v>37</v>
      </c>
      <c r="B66" s="117"/>
      <c r="C66" s="41"/>
      <c r="D66" s="16"/>
      <c r="E66" s="7"/>
      <c r="F66" s="7">
        <f>SUM(F67:F71)</f>
        <v>1047.51</v>
      </c>
      <c r="G66" s="7">
        <f>SUM(G67:G71)</f>
        <v>1081.1600000000001</v>
      </c>
      <c r="H66" s="19"/>
      <c r="I66" s="43"/>
      <c r="J66" s="43"/>
      <c r="K66" s="17"/>
    </row>
    <row r="67" spans="1:11" s="11" customFormat="1" ht="12.75" x14ac:dyDescent="0.25">
      <c r="A67" s="50">
        <v>1</v>
      </c>
      <c r="B67" s="57" t="s">
        <v>6</v>
      </c>
      <c r="C67" s="50"/>
      <c r="D67" s="14"/>
      <c r="E67" s="15"/>
      <c r="F67" s="15">
        <v>366.35</v>
      </c>
      <c r="G67" s="15">
        <v>400</v>
      </c>
      <c r="H67" s="125" t="s">
        <v>74</v>
      </c>
      <c r="I67" s="50" t="s">
        <v>6</v>
      </c>
      <c r="J67" s="50" t="s">
        <v>20</v>
      </c>
      <c r="K67" s="46"/>
    </row>
    <row r="68" spans="1:11" s="11" customFormat="1" ht="25.5" x14ac:dyDescent="0.25">
      <c r="A68" s="50">
        <v>2</v>
      </c>
      <c r="B68" s="57" t="s">
        <v>75</v>
      </c>
      <c r="C68" s="50"/>
      <c r="D68" s="14"/>
      <c r="E68" s="15"/>
      <c r="F68" s="15">
        <v>306</v>
      </c>
      <c r="G68" s="15">
        <f>F68</f>
        <v>306</v>
      </c>
      <c r="H68" s="125"/>
      <c r="I68" s="50" t="s">
        <v>75</v>
      </c>
      <c r="J68" s="50" t="s">
        <v>41</v>
      </c>
      <c r="K68" s="46"/>
    </row>
    <row r="69" spans="1:11" s="11" customFormat="1" ht="12.75" x14ac:dyDescent="0.25">
      <c r="A69" s="50">
        <v>3</v>
      </c>
      <c r="B69" s="57" t="s">
        <v>16</v>
      </c>
      <c r="C69" s="50"/>
      <c r="D69" s="14"/>
      <c r="E69" s="15"/>
      <c r="F69" s="15">
        <v>15.36</v>
      </c>
      <c r="G69" s="15">
        <f>F69</f>
        <v>15.36</v>
      </c>
      <c r="H69" s="125"/>
      <c r="I69" s="50" t="s">
        <v>16</v>
      </c>
      <c r="J69" s="50"/>
      <c r="K69" s="46"/>
    </row>
    <row r="70" spans="1:11" s="11" customFormat="1" ht="12.75" x14ac:dyDescent="0.25">
      <c r="A70" s="50">
        <v>4</v>
      </c>
      <c r="B70" s="57" t="s">
        <v>53</v>
      </c>
      <c r="C70" s="50"/>
      <c r="D70" s="14"/>
      <c r="E70" s="15"/>
      <c r="F70" s="15">
        <v>45</v>
      </c>
      <c r="G70" s="15">
        <f>F70</f>
        <v>45</v>
      </c>
      <c r="H70" s="125"/>
      <c r="I70" s="50" t="s">
        <v>53</v>
      </c>
      <c r="J70" s="50" t="s">
        <v>53</v>
      </c>
      <c r="K70" s="46"/>
    </row>
    <row r="71" spans="1:11" s="1" customFormat="1" ht="29.25" customHeight="1" x14ac:dyDescent="0.25">
      <c r="A71" s="50">
        <v>5</v>
      </c>
      <c r="B71" s="3" t="s">
        <v>693</v>
      </c>
      <c r="C71" s="2"/>
      <c r="D71" s="4"/>
      <c r="E71" s="5"/>
      <c r="F71" s="5">
        <v>314.8</v>
      </c>
      <c r="G71" s="5">
        <v>314.8</v>
      </c>
      <c r="H71" s="6"/>
      <c r="I71" s="2" t="s">
        <v>41</v>
      </c>
      <c r="J71" s="2" t="s">
        <v>41</v>
      </c>
      <c r="K71" s="18" t="s">
        <v>766</v>
      </c>
    </row>
    <row r="72" spans="1:11" s="11" customFormat="1" ht="12.75" x14ac:dyDescent="0.25">
      <c r="A72" s="41">
        <v>10</v>
      </c>
      <c r="B72" s="19" t="s">
        <v>76</v>
      </c>
      <c r="C72" s="41"/>
      <c r="D72" s="7">
        <f>D73</f>
        <v>2</v>
      </c>
      <c r="E72" s="7">
        <f>E73</f>
        <v>3858.1</v>
      </c>
      <c r="F72" s="7">
        <f>F76</f>
        <v>815.28</v>
      </c>
      <c r="G72" s="7">
        <f>G76</f>
        <v>1063.76</v>
      </c>
      <c r="H72" s="19"/>
      <c r="I72" s="43"/>
      <c r="J72" s="43"/>
      <c r="K72" s="41"/>
    </row>
    <row r="73" spans="1:11" s="11" customFormat="1" ht="12.75" x14ac:dyDescent="0.25">
      <c r="A73" s="117" t="s">
        <v>31</v>
      </c>
      <c r="B73" s="117"/>
      <c r="C73" s="41"/>
      <c r="D73" s="7">
        <f>SUM(D74:D75)</f>
        <v>2</v>
      </c>
      <c r="E73" s="7">
        <f>SUM(E74:E75)</f>
        <v>3858.1</v>
      </c>
      <c r="F73" s="7"/>
      <c r="G73" s="7"/>
      <c r="H73" s="19"/>
      <c r="I73" s="43"/>
      <c r="J73" s="43"/>
      <c r="K73" s="41"/>
    </row>
    <row r="74" spans="1:11" s="11" customFormat="1" ht="25.5" x14ac:dyDescent="0.25">
      <c r="A74" s="50">
        <v>1</v>
      </c>
      <c r="B74" s="84" t="s">
        <v>23</v>
      </c>
      <c r="C74" s="50" t="s">
        <v>77</v>
      </c>
      <c r="D74" s="14">
        <v>1</v>
      </c>
      <c r="E74" s="15">
        <v>3352.1</v>
      </c>
      <c r="F74" s="15"/>
      <c r="G74" s="15"/>
      <c r="H74" s="44" t="s">
        <v>78</v>
      </c>
      <c r="I74" s="45" t="s">
        <v>34</v>
      </c>
      <c r="J74" s="45" t="s">
        <v>34</v>
      </c>
      <c r="K74" s="46"/>
    </row>
    <row r="75" spans="1:11" s="11" customFormat="1" ht="25.5" x14ac:dyDescent="0.25">
      <c r="A75" s="50">
        <v>2</v>
      </c>
      <c r="B75" s="84" t="s">
        <v>716</v>
      </c>
      <c r="C75" s="50" t="s">
        <v>717</v>
      </c>
      <c r="D75" s="14">
        <v>1</v>
      </c>
      <c r="E75" s="15">
        <v>506</v>
      </c>
      <c r="F75" s="15"/>
      <c r="G75" s="15"/>
      <c r="H75" s="44" t="s">
        <v>718</v>
      </c>
      <c r="I75" s="45" t="s">
        <v>701</v>
      </c>
      <c r="J75" s="45" t="s">
        <v>701</v>
      </c>
      <c r="K75" s="46" t="s">
        <v>719</v>
      </c>
    </row>
    <row r="76" spans="1:11" s="11" customFormat="1" ht="12.75" x14ac:dyDescent="0.25">
      <c r="A76" s="117" t="s">
        <v>37</v>
      </c>
      <c r="B76" s="117"/>
      <c r="C76" s="41"/>
      <c r="D76" s="16"/>
      <c r="E76" s="7"/>
      <c r="F76" s="7">
        <f>SUM(F77:F82)</f>
        <v>815.28</v>
      </c>
      <c r="G76" s="7">
        <f>SUM(G77:G82)</f>
        <v>1063.76</v>
      </c>
      <c r="H76" s="19"/>
      <c r="I76" s="43"/>
      <c r="J76" s="43"/>
      <c r="K76" s="17"/>
    </row>
    <row r="77" spans="1:11" s="11" customFormat="1" ht="12.75" x14ac:dyDescent="0.25">
      <c r="A77" s="50">
        <v>1</v>
      </c>
      <c r="B77" s="57" t="s">
        <v>79</v>
      </c>
      <c r="C77" s="50"/>
      <c r="D77" s="14"/>
      <c r="E77" s="15"/>
      <c r="F77" s="15">
        <v>249.48</v>
      </c>
      <c r="G77" s="15">
        <v>497.96</v>
      </c>
      <c r="H77" s="110" t="s">
        <v>80</v>
      </c>
      <c r="I77" s="120" t="s">
        <v>6</v>
      </c>
      <c r="J77" s="120" t="s">
        <v>6</v>
      </c>
      <c r="K77" s="46"/>
    </row>
    <row r="78" spans="1:11" s="11" customFormat="1" ht="12.75" x14ac:dyDescent="0.25">
      <c r="A78" s="50">
        <v>2</v>
      </c>
      <c r="B78" s="57" t="s">
        <v>81</v>
      </c>
      <c r="C78" s="50"/>
      <c r="D78" s="14"/>
      <c r="E78" s="15"/>
      <c r="F78" s="15">
        <v>70.2</v>
      </c>
      <c r="G78" s="15">
        <f>F78</f>
        <v>70.2</v>
      </c>
      <c r="H78" s="110"/>
      <c r="I78" s="120"/>
      <c r="J78" s="120"/>
      <c r="K78" s="46"/>
    </row>
    <row r="79" spans="1:11" s="11" customFormat="1" ht="12.75" x14ac:dyDescent="0.25">
      <c r="A79" s="50">
        <v>3</v>
      </c>
      <c r="B79" s="57" t="s">
        <v>15</v>
      </c>
      <c r="C79" s="50"/>
      <c r="D79" s="14"/>
      <c r="E79" s="15"/>
      <c r="F79" s="15">
        <v>62</v>
      </c>
      <c r="G79" s="15">
        <f>F79</f>
        <v>62</v>
      </c>
      <c r="H79" s="110"/>
      <c r="I79" s="45" t="s">
        <v>15</v>
      </c>
      <c r="J79" s="45" t="s">
        <v>15</v>
      </c>
      <c r="K79" s="46"/>
    </row>
    <row r="80" spans="1:11" s="11" customFormat="1" ht="12.75" x14ac:dyDescent="0.25">
      <c r="A80" s="50">
        <v>4</v>
      </c>
      <c r="B80" s="57" t="s">
        <v>16</v>
      </c>
      <c r="C80" s="50"/>
      <c r="D80" s="14"/>
      <c r="E80" s="15"/>
      <c r="F80" s="15">
        <v>9</v>
      </c>
      <c r="G80" s="15">
        <f>F80</f>
        <v>9</v>
      </c>
      <c r="H80" s="110"/>
      <c r="I80" s="45" t="s">
        <v>16</v>
      </c>
      <c r="J80" s="45" t="s">
        <v>16</v>
      </c>
      <c r="K80" s="46"/>
    </row>
    <row r="81" spans="1:11" s="1" customFormat="1" ht="29.25" customHeight="1" x14ac:dyDescent="0.25">
      <c r="A81" s="50">
        <v>5</v>
      </c>
      <c r="B81" s="3" t="s">
        <v>693</v>
      </c>
      <c r="C81" s="2"/>
      <c r="D81" s="4"/>
      <c r="E81" s="5"/>
      <c r="F81" s="5">
        <v>314.60000000000002</v>
      </c>
      <c r="G81" s="5">
        <v>314.60000000000002</v>
      </c>
      <c r="H81" s="6"/>
      <c r="I81" s="2" t="s">
        <v>41</v>
      </c>
      <c r="J81" s="2" t="s">
        <v>41</v>
      </c>
      <c r="K81" s="18" t="s">
        <v>766</v>
      </c>
    </row>
    <row r="82" spans="1:11" s="11" customFormat="1" ht="25.5" x14ac:dyDescent="0.25">
      <c r="A82" s="50">
        <v>6</v>
      </c>
      <c r="B82" s="57" t="s">
        <v>697</v>
      </c>
      <c r="C82" s="50" t="s">
        <v>200</v>
      </c>
      <c r="D82" s="14"/>
      <c r="E82" s="15"/>
      <c r="F82" s="15">
        <v>110</v>
      </c>
      <c r="G82" s="15">
        <v>110</v>
      </c>
      <c r="H82" s="44"/>
      <c r="I82" s="45" t="s">
        <v>703</v>
      </c>
      <c r="J82" s="45" t="s">
        <v>703</v>
      </c>
      <c r="K82" s="46" t="s">
        <v>719</v>
      </c>
    </row>
    <row r="83" spans="1:11" s="11" customFormat="1" ht="12.75" x14ac:dyDescent="0.25">
      <c r="A83" s="41">
        <v>11</v>
      </c>
      <c r="B83" s="19" t="s">
        <v>82</v>
      </c>
      <c r="C83" s="41"/>
      <c r="D83" s="7">
        <f>D84</f>
        <v>3</v>
      </c>
      <c r="E83" s="7">
        <f>E84</f>
        <v>3288.4</v>
      </c>
      <c r="F83" s="7">
        <f>F88</f>
        <v>657</v>
      </c>
      <c r="G83" s="7">
        <f>G88</f>
        <v>945.1</v>
      </c>
      <c r="H83" s="19"/>
      <c r="I83" s="43"/>
      <c r="J83" s="43"/>
      <c r="K83" s="41"/>
    </row>
    <row r="84" spans="1:11" s="11" customFormat="1" ht="12.75" x14ac:dyDescent="0.25">
      <c r="A84" s="117" t="s">
        <v>31</v>
      </c>
      <c r="B84" s="117"/>
      <c r="C84" s="41"/>
      <c r="D84" s="7">
        <f>SUM(D85:D87)</f>
        <v>3</v>
      </c>
      <c r="E84" s="7">
        <f>SUM(E85:E87)</f>
        <v>3288.4</v>
      </c>
      <c r="F84" s="7"/>
      <c r="G84" s="7"/>
      <c r="H84" s="19"/>
      <c r="I84" s="43"/>
      <c r="J84" s="43"/>
      <c r="K84" s="41"/>
    </row>
    <row r="85" spans="1:11" s="11" customFormat="1" ht="25.5" x14ac:dyDescent="0.25">
      <c r="A85" s="50">
        <v>1</v>
      </c>
      <c r="B85" s="84" t="s">
        <v>23</v>
      </c>
      <c r="C85" s="50" t="s">
        <v>83</v>
      </c>
      <c r="D85" s="14">
        <v>1</v>
      </c>
      <c r="E85" s="15">
        <v>2483.4</v>
      </c>
      <c r="F85" s="15"/>
      <c r="G85" s="15"/>
      <c r="H85" s="44" t="s">
        <v>84</v>
      </c>
      <c r="I85" s="45" t="s">
        <v>34</v>
      </c>
      <c r="J85" s="45" t="s">
        <v>34</v>
      </c>
      <c r="K85" s="46"/>
    </row>
    <row r="86" spans="1:11" s="11" customFormat="1" ht="25.5" x14ac:dyDescent="0.25">
      <c r="A86" s="50">
        <v>2</v>
      </c>
      <c r="B86" s="84" t="s">
        <v>704</v>
      </c>
      <c r="C86" s="50" t="s">
        <v>705</v>
      </c>
      <c r="D86" s="14">
        <v>1</v>
      </c>
      <c r="E86" s="47">
        <v>261</v>
      </c>
      <c r="F86" s="15"/>
      <c r="G86" s="15"/>
      <c r="H86" s="44" t="s">
        <v>712</v>
      </c>
      <c r="I86" s="45" t="s">
        <v>701</v>
      </c>
      <c r="J86" s="45" t="s">
        <v>701</v>
      </c>
      <c r="K86" s="46" t="s">
        <v>702</v>
      </c>
    </row>
    <row r="87" spans="1:11" s="11" customFormat="1" ht="25.5" x14ac:dyDescent="0.25">
      <c r="A87" s="50">
        <v>3</v>
      </c>
      <c r="B87" s="84" t="s">
        <v>704</v>
      </c>
      <c r="C87" s="50" t="s">
        <v>720</v>
      </c>
      <c r="D87" s="14">
        <v>1</v>
      </c>
      <c r="E87" s="47">
        <v>544</v>
      </c>
      <c r="F87" s="15"/>
      <c r="G87" s="15"/>
      <c r="H87" s="44" t="s">
        <v>721</v>
      </c>
      <c r="I87" s="45" t="s">
        <v>701</v>
      </c>
      <c r="J87" s="45" t="s">
        <v>701</v>
      </c>
      <c r="K87" s="46" t="s">
        <v>722</v>
      </c>
    </row>
    <row r="88" spans="1:11" s="11" customFormat="1" ht="12.75" x14ac:dyDescent="0.25">
      <c r="A88" s="117" t="s">
        <v>37</v>
      </c>
      <c r="B88" s="117"/>
      <c r="C88" s="41"/>
      <c r="D88" s="16"/>
      <c r="E88" s="7"/>
      <c r="F88" s="7">
        <f>SUM(F89:F93)</f>
        <v>657</v>
      </c>
      <c r="G88" s="7">
        <f>SUM(G89:G93)</f>
        <v>945.1</v>
      </c>
      <c r="H88" s="48" t="s">
        <v>42</v>
      </c>
      <c r="I88" s="43"/>
      <c r="J88" s="43"/>
      <c r="K88" s="46"/>
    </row>
    <row r="89" spans="1:11" s="11" customFormat="1" ht="12.75" x14ac:dyDescent="0.25">
      <c r="A89" s="50">
        <v>1</v>
      </c>
      <c r="B89" s="57" t="s">
        <v>20</v>
      </c>
      <c r="C89" s="50"/>
      <c r="D89" s="14"/>
      <c r="E89" s="15"/>
      <c r="F89" s="15">
        <v>288.10000000000002</v>
      </c>
      <c r="G89" s="15">
        <f>F89*2</f>
        <v>576.20000000000005</v>
      </c>
      <c r="H89" s="84"/>
      <c r="I89" s="45" t="s">
        <v>6</v>
      </c>
      <c r="J89" s="45" t="s">
        <v>6</v>
      </c>
      <c r="K89" s="46"/>
    </row>
    <row r="90" spans="1:11" s="11" customFormat="1" ht="12.75" x14ac:dyDescent="0.25">
      <c r="A90" s="50">
        <v>2</v>
      </c>
      <c r="B90" s="57" t="s">
        <v>16</v>
      </c>
      <c r="C90" s="50"/>
      <c r="D90" s="14"/>
      <c r="E90" s="15"/>
      <c r="F90" s="15">
        <v>6.4</v>
      </c>
      <c r="G90" s="15">
        <f>F90</f>
        <v>6.4</v>
      </c>
      <c r="H90" s="13"/>
      <c r="I90" s="45" t="s">
        <v>41</v>
      </c>
      <c r="J90" s="45" t="s">
        <v>41</v>
      </c>
      <c r="K90" s="46"/>
    </row>
    <row r="91" spans="1:11" s="11" customFormat="1" ht="12.75" x14ac:dyDescent="0.25">
      <c r="A91" s="50">
        <v>3</v>
      </c>
      <c r="B91" s="57" t="s">
        <v>14</v>
      </c>
      <c r="C91" s="50"/>
      <c r="D91" s="14"/>
      <c r="E91" s="15"/>
      <c r="F91" s="15">
        <v>98.1</v>
      </c>
      <c r="G91" s="15">
        <f>F91</f>
        <v>98.1</v>
      </c>
      <c r="H91" s="13"/>
      <c r="I91" s="45" t="s">
        <v>14</v>
      </c>
      <c r="J91" s="45" t="s">
        <v>14</v>
      </c>
      <c r="K91" s="46"/>
    </row>
    <row r="92" spans="1:11" s="11" customFormat="1" ht="25.5" x14ac:dyDescent="0.25">
      <c r="A92" s="50">
        <v>4</v>
      </c>
      <c r="B92" s="57" t="s">
        <v>697</v>
      </c>
      <c r="C92" s="50" t="s">
        <v>705</v>
      </c>
      <c r="D92" s="14"/>
      <c r="E92" s="15"/>
      <c r="F92" s="15">
        <v>66.400000000000006</v>
      </c>
      <c r="G92" s="15">
        <v>66.400000000000006</v>
      </c>
      <c r="H92" s="13"/>
      <c r="I92" s="45" t="s">
        <v>703</v>
      </c>
      <c r="J92" s="45" t="s">
        <v>703</v>
      </c>
      <c r="K92" s="46" t="s">
        <v>702</v>
      </c>
    </row>
    <row r="93" spans="1:11" s="11" customFormat="1" ht="25.5" x14ac:dyDescent="0.25">
      <c r="A93" s="50">
        <v>5</v>
      </c>
      <c r="B93" s="57" t="s">
        <v>697</v>
      </c>
      <c r="C93" s="50" t="s">
        <v>720</v>
      </c>
      <c r="D93" s="14"/>
      <c r="E93" s="15"/>
      <c r="F93" s="15">
        <v>198</v>
      </c>
      <c r="G93" s="15">
        <v>198</v>
      </c>
      <c r="H93" s="13"/>
      <c r="I93" s="45" t="s">
        <v>703</v>
      </c>
      <c r="J93" s="45" t="s">
        <v>703</v>
      </c>
      <c r="K93" s="46" t="s">
        <v>722</v>
      </c>
    </row>
    <row r="94" spans="1:11" s="11" customFormat="1" ht="12.75" x14ac:dyDescent="0.25">
      <c r="A94" s="41">
        <v>12</v>
      </c>
      <c r="B94" s="19" t="s">
        <v>85</v>
      </c>
      <c r="C94" s="41"/>
      <c r="D94" s="7">
        <f>D95</f>
        <v>3</v>
      </c>
      <c r="E94" s="7">
        <f>E95</f>
        <v>3721.5</v>
      </c>
      <c r="F94" s="7">
        <f>F99</f>
        <v>1531.34</v>
      </c>
      <c r="G94" s="7">
        <f>G99</f>
        <v>1778</v>
      </c>
      <c r="H94" s="19"/>
      <c r="I94" s="43"/>
      <c r="J94" s="43"/>
      <c r="K94" s="41"/>
    </row>
    <row r="95" spans="1:11" s="11" customFormat="1" ht="12.75" x14ac:dyDescent="0.25">
      <c r="A95" s="117" t="s">
        <v>31</v>
      </c>
      <c r="B95" s="117"/>
      <c r="C95" s="41"/>
      <c r="D95" s="7">
        <f>SUM(D96:D98)</f>
        <v>3</v>
      </c>
      <c r="E95" s="7">
        <f>SUM(E96:E98)</f>
        <v>3721.5</v>
      </c>
      <c r="F95" s="7"/>
      <c r="G95" s="7"/>
      <c r="H95" s="19"/>
      <c r="I95" s="43"/>
      <c r="J95" s="43"/>
      <c r="K95" s="41"/>
    </row>
    <row r="96" spans="1:11" s="11" customFormat="1" ht="19.5" customHeight="1" x14ac:dyDescent="0.25">
      <c r="A96" s="50">
        <v>1</v>
      </c>
      <c r="B96" s="84" t="s">
        <v>23</v>
      </c>
      <c r="C96" s="114" t="s">
        <v>48</v>
      </c>
      <c r="D96" s="14">
        <v>1</v>
      </c>
      <c r="E96" s="15">
        <v>1731</v>
      </c>
      <c r="F96" s="15"/>
      <c r="G96" s="15"/>
      <c r="H96" s="46" t="s">
        <v>86</v>
      </c>
      <c r="I96" s="45" t="s">
        <v>34</v>
      </c>
      <c r="J96" s="45" t="s">
        <v>34</v>
      </c>
      <c r="K96" s="46"/>
    </row>
    <row r="97" spans="1:11" s="11" customFormat="1" ht="48.75" customHeight="1" x14ac:dyDescent="0.25">
      <c r="A97" s="50">
        <v>2</v>
      </c>
      <c r="B97" s="57" t="s">
        <v>700</v>
      </c>
      <c r="C97" s="115"/>
      <c r="D97" s="14">
        <v>1</v>
      </c>
      <c r="E97" s="49">
        <v>1390.5</v>
      </c>
      <c r="F97" s="15"/>
      <c r="G97" s="15"/>
      <c r="H97" s="46" t="s">
        <v>762</v>
      </c>
      <c r="I97" s="45" t="s">
        <v>701</v>
      </c>
      <c r="J97" s="45" t="s">
        <v>701</v>
      </c>
      <c r="K97" s="111" t="s">
        <v>761</v>
      </c>
    </row>
    <row r="98" spans="1:11" s="11" customFormat="1" ht="34.5" customHeight="1" x14ac:dyDescent="0.25">
      <c r="A98" s="50">
        <v>3</v>
      </c>
      <c r="B98" s="57" t="s">
        <v>182</v>
      </c>
      <c r="C98" s="116"/>
      <c r="D98" s="14">
        <v>1</v>
      </c>
      <c r="E98" s="49">
        <v>600</v>
      </c>
      <c r="F98" s="15"/>
      <c r="G98" s="15"/>
      <c r="H98" s="46" t="s">
        <v>707</v>
      </c>
      <c r="I98" s="45" t="s">
        <v>701</v>
      </c>
      <c r="J98" s="45" t="s">
        <v>701</v>
      </c>
      <c r="K98" s="113"/>
    </row>
    <row r="99" spans="1:11" s="11" customFormat="1" ht="12.75" x14ac:dyDescent="0.25">
      <c r="A99" s="117" t="s">
        <v>37</v>
      </c>
      <c r="B99" s="117"/>
      <c r="C99" s="41"/>
      <c r="D99" s="16"/>
      <c r="E99" s="7"/>
      <c r="F99" s="7">
        <f>SUM(F100:F107)</f>
        <v>1531.34</v>
      </c>
      <c r="G99" s="7">
        <f>SUM(G100:G107)</f>
        <v>1778</v>
      </c>
      <c r="H99" s="19"/>
      <c r="I99" s="43"/>
      <c r="J99" s="43"/>
      <c r="K99" s="17"/>
    </row>
    <row r="100" spans="1:11" s="11" customFormat="1" ht="12.75" x14ac:dyDescent="0.25">
      <c r="A100" s="50">
        <v>1</v>
      </c>
      <c r="B100" s="57" t="s">
        <v>6</v>
      </c>
      <c r="C100" s="50"/>
      <c r="D100" s="14"/>
      <c r="E100" s="15"/>
      <c r="F100" s="15">
        <v>236.4</v>
      </c>
      <c r="G100" s="15">
        <v>483.06</v>
      </c>
      <c r="H100" s="125" t="s">
        <v>87</v>
      </c>
      <c r="I100" s="120" t="s">
        <v>6</v>
      </c>
      <c r="J100" s="120" t="s">
        <v>6</v>
      </c>
      <c r="K100" s="46"/>
    </row>
    <row r="101" spans="1:11" s="11" customFormat="1" ht="12.75" x14ac:dyDescent="0.25">
      <c r="A101" s="50">
        <v>2</v>
      </c>
      <c r="B101" s="57" t="s">
        <v>88</v>
      </c>
      <c r="C101" s="41"/>
      <c r="D101" s="16"/>
      <c r="E101" s="7"/>
      <c r="F101" s="15">
        <v>70.2</v>
      </c>
      <c r="G101" s="15">
        <f>F101</f>
        <v>70.2</v>
      </c>
      <c r="H101" s="125"/>
      <c r="I101" s="120"/>
      <c r="J101" s="120"/>
      <c r="K101" s="41"/>
    </row>
    <row r="102" spans="1:11" s="11" customFormat="1" ht="12.75" x14ac:dyDescent="0.25">
      <c r="A102" s="50">
        <v>3</v>
      </c>
      <c r="B102" s="57" t="s">
        <v>89</v>
      </c>
      <c r="C102" s="50"/>
      <c r="D102" s="14"/>
      <c r="E102" s="15"/>
      <c r="F102" s="15">
        <v>81.900000000000006</v>
      </c>
      <c r="G102" s="15">
        <f>F102</f>
        <v>81.900000000000006</v>
      </c>
      <c r="H102" s="125"/>
      <c r="I102" s="45" t="s">
        <v>14</v>
      </c>
      <c r="J102" s="45" t="s">
        <v>14</v>
      </c>
      <c r="K102" s="46"/>
    </row>
    <row r="103" spans="1:11" s="11" customFormat="1" ht="12.75" x14ac:dyDescent="0.25">
      <c r="A103" s="50">
        <v>4</v>
      </c>
      <c r="B103" s="57" t="s">
        <v>16</v>
      </c>
      <c r="C103" s="50"/>
      <c r="D103" s="14"/>
      <c r="E103" s="15"/>
      <c r="F103" s="15">
        <v>9</v>
      </c>
      <c r="G103" s="15">
        <f>F103</f>
        <v>9</v>
      </c>
      <c r="H103" s="125"/>
      <c r="I103" s="120" t="s">
        <v>90</v>
      </c>
      <c r="J103" s="120" t="s">
        <v>90</v>
      </c>
      <c r="K103" s="46"/>
    </row>
    <row r="104" spans="1:11" s="11" customFormat="1" ht="12.75" x14ac:dyDescent="0.25">
      <c r="A104" s="50">
        <v>5</v>
      </c>
      <c r="B104" s="57" t="s">
        <v>15</v>
      </c>
      <c r="C104" s="50"/>
      <c r="D104" s="14"/>
      <c r="E104" s="15"/>
      <c r="F104" s="15">
        <v>43.2</v>
      </c>
      <c r="G104" s="15">
        <f>F104</f>
        <v>43.2</v>
      </c>
      <c r="H104" s="125"/>
      <c r="I104" s="120"/>
      <c r="J104" s="120"/>
      <c r="K104" s="46"/>
    </row>
    <row r="105" spans="1:11" s="11" customFormat="1" ht="17.25" customHeight="1" x14ac:dyDescent="0.25">
      <c r="A105" s="50">
        <v>6</v>
      </c>
      <c r="B105" s="57" t="s">
        <v>698</v>
      </c>
      <c r="C105" s="50"/>
      <c r="D105" s="14"/>
      <c r="E105" s="15"/>
      <c r="F105" s="15">
        <v>559.64</v>
      </c>
      <c r="G105" s="15">
        <v>559.64</v>
      </c>
      <c r="H105" s="46" t="s">
        <v>711</v>
      </c>
      <c r="I105" s="45" t="s">
        <v>703</v>
      </c>
      <c r="J105" s="45" t="s">
        <v>703</v>
      </c>
      <c r="K105" s="111" t="s">
        <v>702</v>
      </c>
    </row>
    <row r="106" spans="1:11" s="11" customFormat="1" ht="29.25" customHeight="1" x14ac:dyDescent="0.25">
      <c r="A106" s="50">
        <v>7</v>
      </c>
      <c r="B106" s="57" t="s">
        <v>699</v>
      </c>
      <c r="C106" s="50"/>
      <c r="D106" s="14"/>
      <c r="E106" s="15"/>
      <c r="F106" s="15">
        <v>264</v>
      </c>
      <c r="G106" s="15">
        <v>264</v>
      </c>
      <c r="H106" s="44" t="s">
        <v>707</v>
      </c>
      <c r="I106" s="45" t="s">
        <v>703</v>
      </c>
      <c r="J106" s="45" t="s">
        <v>703</v>
      </c>
      <c r="K106" s="113"/>
    </row>
    <row r="107" spans="1:11" s="1" customFormat="1" ht="29.25" customHeight="1" x14ac:dyDescent="0.25">
      <c r="A107" s="2">
        <v>8</v>
      </c>
      <c r="B107" s="3" t="s">
        <v>693</v>
      </c>
      <c r="C107" s="2"/>
      <c r="D107" s="4"/>
      <c r="E107" s="5"/>
      <c r="F107" s="5">
        <v>267</v>
      </c>
      <c r="G107" s="5">
        <v>267</v>
      </c>
      <c r="H107" s="6"/>
      <c r="I107" s="2" t="s">
        <v>41</v>
      </c>
      <c r="J107" s="2" t="s">
        <v>41</v>
      </c>
      <c r="K107" s="18" t="s">
        <v>766</v>
      </c>
    </row>
    <row r="108" spans="1:11" s="11" customFormat="1" ht="12.75" x14ac:dyDescent="0.25">
      <c r="A108" s="41">
        <v>13</v>
      </c>
      <c r="B108" s="19" t="s">
        <v>91</v>
      </c>
      <c r="C108" s="41"/>
      <c r="D108" s="7">
        <f>D109</f>
        <v>2</v>
      </c>
      <c r="E108" s="7">
        <f>E109</f>
        <v>4827.6499999999996</v>
      </c>
      <c r="F108" s="7">
        <f>SUM(F112)</f>
        <v>730.53</v>
      </c>
      <c r="G108" s="7">
        <f>SUM(G112)</f>
        <v>970.01</v>
      </c>
      <c r="H108" s="41"/>
      <c r="I108" s="2"/>
      <c r="J108" s="2"/>
      <c r="K108" s="41"/>
    </row>
    <row r="109" spans="1:11" s="11" customFormat="1" ht="12.75" x14ac:dyDescent="0.25">
      <c r="A109" s="117" t="s">
        <v>31</v>
      </c>
      <c r="B109" s="117"/>
      <c r="C109" s="41"/>
      <c r="D109" s="7">
        <f>D110+D111</f>
        <v>2</v>
      </c>
      <c r="E109" s="7">
        <f>E110+E111</f>
        <v>4827.6499999999996</v>
      </c>
      <c r="F109" s="7"/>
      <c r="G109" s="7"/>
      <c r="H109" s="41"/>
      <c r="I109" s="43"/>
      <c r="J109" s="43"/>
      <c r="K109" s="41"/>
    </row>
    <row r="110" spans="1:11" s="11" customFormat="1" ht="25.5" x14ac:dyDescent="0.25">
      <c r="A110" s="50">
        <v>1</v>
      </c>
      <c r="B110" s="84" t="s">
        <v>92</v>
      </c>
      <c r="C110" s="50" t="s">
        <v>93</v>
      </c>
      <c r="D110" s="14">
        <v>1</v>
      </c>
      <c r="E110" s="15">
        <v>3965.35</v>
      </c>
      <c r="F110" s="15"/>
      <c r="G110" s="15"/>
      <c r="H110" s="46" t="s">
        <v>94</v>
      </c>
      <c r="I110" s="120" t="s">
        <v>34</v>
      </c>
      <c r="J110" s="120" t="s">
        <v>34</v>
      </c>
      <c r="K110" s="50"/>
    </row>
    <row r="111" spans="1:11" s="11" customFormat="1" ht="25.5" x14ac:dyDescent="0.25">
      <c r="A111" s="50">
        <v>2</v>
      </c>
      <c r="B111" s="84" t="s">
        <v>95</v>
      </c>
      <c r="C111" s="50" t="s">
        <v>93</v>
      </c>
      <c r="D111" s="14">
        <v>1</v>
      </c>
      <c r="E111" s="15">
        <v>862.3</v>
      </c>
      <c r="F111" s="15"/>
      <c r="G111" s="15"/>
      <c r="H111" s="46" t="s">
        <v>96</v>
      </c>
      <c r="I111" s="120"/>
      <c r="J111" s="120"/>
      <c r="K111" s="50"/>
    </row>
    <row r="112" spans="1:11" s="11" customFormat="1" ht="12.75" x14ac:dyDescent="0.25">
      <c r="A112" s="117" t="s">
        <v>37</v>
      </c>
      <c r="B112" s="117"/>
      <c r="C112" s="41"/>
      <c r="D112" s="16"/>
      <c r="E112" s="7"/>
      <c r="F112" s="7">
        <f>SUM(F113:F116)</f>
        <v>730.53</v>
      </c>
      <c r="G112" s="7">
        <f>SUM(G113:G116)</f>
        <v>970.01</v>
      </c>
      <c r="H112" s="41"/>
      <c r="I112" s="43"/>
      <c r="J112" s="41"/>
      <c r="K112" s="17"/>
    </row>
    <row r="113" spans="1:11" s="11" customFormat="1" ht="12.75" x14ac:dyDescent="0.25">
      <c r="A113" s="50">
        <v>1</v>
      </c>
      <c r="B113" s="57" t="s">
        <v>6</v>
      </c>
      <c r="C113" s="50"/>
      <c r="D113" s="14"/>
      <c r="E113" s="15"/>
      <c r="F113" s="15">
        <f>G113/2</f>
        <v>239.48</v>
      </c>
      <c r="G113" s="15">
        <v>478.96</v>
      </c>
      <c r="H113" s="125" t="s">
        <v>97</v>
      </c>
      <c r="I113" s="45" t="s">
        <v>6</v>
      </c>
      <c r="J113" s="45" t="s">
        <v>6</v>
      </c>
      <c r="K113" s="50"/>
    </row>
    <row r="114" spans="1:11" s="11" customFormat="1" ht="12.75" x14ac:dyDescent="0.25">
      <c r="A114" s="50">
        <v>2</v>
      </c>
      <c r="B114" s="57" t="s">
        <v>16</v>
      </c>
      <c r="C114" s="50"/>
      <c r="D114" s="14"/>
      <c r="E114" s="15"/>
      <c r="F114" s="15">
        <v>21</v>
      </c>
      <c r="G114" s="15">
        <f>F114</f>
        <v>21</v>
      </c>
      <c r="H114" s="125"/>
      <c r="I114" s="45" t="s">
        <v>41</v>
      </c>
      <c r="J114" s="45" t="s">
        <v>41</v>
      </c>
      <c r="K114" s="50"/>
    </row>
    <row r="115" spans="1:11" s="11" customFormat="1" ht="12.75" x14ac:dyDescent="0.25">
      <c r="A115" s="50">
        <v>3</v>
      </c>
      <c r="B115" s="57" t="s">
        <v>15</v>
      </c>
      <c r="C115" s="50"/>
      <c r="D115" s="14"/>
      <c r="E115" s="15"/>
      <c r="F115" s="15">
        <v>51.6</v>
      </c>
      <c r="G115" s="15">
        <f>F115</f>
        <v>51.6</v>
      </c>
      <c r="H115" s="125"/>
      <c r="I115" s="120" t="s">
        <v>6</v>
      </c>
      <c r="J115" s="120" t="s">
        <v>6</v>
      </c>
      <c r="K115" s="50"/>
    </row>
    <row r="116" spans="1:11" s="11" customFormat="1" ht="12.75" x14ac:dyDescent="0.25">
      <c r="A116" s="50">
        <v>4</v>
      </c>
      <c r="B116" s="57" t="s">
        <v>17</v>
      </c>
      <c r="C116" s="50"/>
      <c r="D116" s="14"/>
      <c r="E116" s="15"/>
      <c r="F116" s="15">
        <v>418.45</v>
      </c>
      <c r="G116" s="15">
        <f>F116</f>
        <v>418.45</v>
      </c>
      <c r="H116" s="44"/>
      <c r="I116" s="120"/>
      <c r="J116" s="120"/>
      <c r="K116" s="50"/>
    </row>
    <row r="117" spans="1:11" s="11" customFormat="1" ht="12.75" x14ac:dyDescent="0.25">
      <c r="A117" s="41">
        <v>14</v>
      </c>
      <c r="B117" s="19" t="s">
        <v>98</v>
      </c>
      <c r="C117" s="41"/>
      <c r="D117" s="7">
        <f>D118</f>
        <v>1</v>
      </c>
      <c r="E117" s="7">
        <f>E118</f>
        <v>3090.7</v>
      </c>
      <c r="F117" s="7">
        <f>SUM(F121:F124)</f>
        <v>368.47999999999996</v>
      </c>
      <c r="G117" s="7">
        <f>SUM(G121:G124)</f>
        <v>607.9</v>
      </c>
      <c r="H117" s="19"/>
      <c r="I117" s="43"/>
      <c r="J117" s="43"/>
      <c r="K117" s="41"/>
    </row>
    <row r="118" spans="1:11" s="11" customFormat="1" ht="12.75" x14ac:dyDescent="0.25">
      <c r="A118" s="117" t="s">
        <v>31</v>
      </c>
      <c r="B118" s="117"/>
      <c r="C118" s="41"/>
      <c r="D118" s="7">
        <f>D119</f>
        <v>1</v>
      </c>
      <c r="E118" s="7">
        <f>E119</f>
        <v>3090.7</v>
      </c>
      <c r="F118" s="7"/>
      <c r="G118" s="7"/>
      <c r="H118" s="19"/>
      <c r="I118" s="43"/>
      <c r="J118" s="43"/>
      <c r="K118" s="41"/>
    </row>
    <row r="119" spans="1:11" s="11" customFormat="1" ht="25.5" x14ac:dyDescent="0.25">
      <c r="A119" s="50">
        <v>1</v>
      </c>
      <c r="B119" s="84" t="s">
        <v>23</v>
      </c>
      <c r="C119" s="50" t="s">
        <v>99</v>
      </c>
      <c r="D119" s="14">
        <v>1</v>
      </c>
      <c r="E119" s="15">
        <v>3090.7</v>
      </c>
      <c r="F119" s="15"/>
      <c r="G119" s="15"/>
      <c r="H119" s="44" t="s">
        <v>100</v>
      </c>
      <c r="I119" s="45" t="s">
        <v>34</v>
      </c>
      <c r="J119" s="45" t="s">
        <v>34</v>
      </c>
      <c r="K119" s="46"/>
    </row>
    <row r="120" spans="1:11" s="11" customFormat="1" ht="12.75" x14ac:dyDescent="0.25">
      <c r="A120" s="117" t="s">
        <v>37</v>
      </c>
      <c r="B120" s="117"/>
      <c r="C120" s="50"/>
      <c r="D120" s="14"/>
      <c r="E120" s="15"/>
      <c r="F120" s="7">
        <f>SUM(F121:F124)</f>
        <v>368.47999999999996</v>
      </c>
      <c r="G120" s="7">
        <f>SUM(G121:G124)</f>
        <v>607.9</v>
      </c>
      <c r="H120" s="44"/>
      <c r="I120" s="45"/>
      <c r="J120" s="45"/>
      <c r="K120" s="46"/>
    </row>
    <row r="121" spans="1:11" s="11" customFormat="1" ht="12.75" x14ac:dyDescent="0.25">
      <c r="A121" s="50">
        <v>1</v>
      </c>
      <c r="B121" s="57" t="s">
        <v>79</v>
      </c>
      <c r="C121" s="50"/>
      <c r="D121" s="14"/>
      <c r="E121" s="15"/>
      <c r="F121" s="15">
        <v>239.48</v>
      </c>
      <c r="G121" s="15">
        <v>478.9</v>
      </c>
      <c r="H121" s="110" t="s">
        <v>101</v>
      </c>
      <c r="I121" s="50" t="s">
        <v>6</v>
      </c>
      <c r="J121" s="50" t="s">
        <v>6</v>
      </c>
      <c r="K121" s="46"/>
    </row>
    <row r="122" spans="1:11" s="11" customFormat="1" ht="25.5" x14ac:dyDescent="0.25">
      <c r="A122" s="50">
        <v>2</v>
      </c>
      <c r="B122" s="57" t="s">
        <v>102</v>
      </c>
      <c r="C122" s="50"/>
      <c r="D122" s="14"/>
      <c r="E122" s="15"/>
      <c r="F122" s="15">
        <v>64.8</v>
      </c>
      <c r="G122" s="15">
        <f>F122</f>
        <v>64.8</v>
      </c>
      <c r="H122" s="110"/>
      <c r="I122" s="50" t="s">
        <v>102</v>
      </c>
      <c r="J122" s="50" t="s">
        <v>102</v>
      </c>
      <c r="K122" s="46"/>
    </row>
    <row r="123" spans="1:11" s="11" customFormat="1" ht="12.75" x14ac:dyDescent="0.25">
      <c r="A123" s="50">
        <v>4</v>
      </c>
      <c r="B123" s="57" t="s">
        <v>16</v>
      </c>
      <c r="C123" s="50"/>
      <c r="D123" s="14"/>
      <c r="E123" s="15"/>
      <c r="F123" s="15">
        <v>21</v>
      </c>
      <c r="G123" s="15">
        <f>F123</f>
        <v>21</v>
      </c>
      <c r="H123" s="110"/>
      <c r="I123" s="50" t="s">
        <v>16</v>
      </c>
      <c r="J123" s="50" t="s">
        <v>16</v>
      </c>
      <c r="K123" s="46"/>
    </row>
    <row r="124" spans="1:11" s="11" customFormat="1" ht="12.75" x14ac:dyDescent="0.25">
      <c r="A124" s="50">
        <v>5</v>
      </c>
      <c r="B124" s="57" t="s">
        <v>15</v>
      </c>
      <c r="C124" s="50"/>
      <c r="D124" s="14"/>
      <c r="E124" s="15"/>
      <c r="F124" s="15">
        <v>43.2</v>
      </c>
      <c r="G124" s="15">
        <f>F124</f>
        <v>43.2</v>
      </c>
      <c r="H124" s="110"/>
      <c r="I124" s="50" t="s">
        <v>15</v>
      </c>
      <c r="J124" s="50" t="s">
        <v>14</v>
      </c>
      <c r="K124" s="46"/>
    </row>
    <row r="125" spans="1:11" s="11" customFormat="1" ht="12.75" x14ac:dyDescent="0.25">
      <c r="A125" s="41">
        <v>15</v>
      </c>
      <c r="B125" s="19" t="s">
        <v>103</v>
      </c>
      <c r="C125" s="41"/>
      <c r="D125" s="7">
        <f>D126</f>
        <v>3</v>
      </c>
      <c r="E125" s="7">
        <f>E126</f>
        <v>5067.8</v>
      </c>
      <c r="F125" s="7">
        <f>F130</f>
        <v>823.96</v>
      </c>
      <c r="G125" s="7">
        <f>G130</f>
        <v>1063.3800000000001</v>
      </c>
      <c r="H125" s="19"/>
      <c r="I125" s="43"/>
      <c r="J125" s="43"/>
      <c r="K125" s="41"/>
    </row>
    <row r="126" spans="1:11" s="11" customFormat="1" ht="12.75" x14ac:dyDescent="0.25">
      <c r="A126" s="117" t="s">
        <v>31</v>
      </c>
      <c r="B126" s="117"/>
      <c r="C126" s="41"/>
      <c r="D126" s="7">
        <f>SUM(D127:D129)</f>
        <v>3</v>
      </c>
      <c r="E126" s="7">
        <f>SUM(E127:E129)</f>
        <v>5067.8</v>
      </c>
      <c r="F126" s="7"/>
      <c r="G126" s="7"/>
      <c r="H126" s="19"/>
      <c r="I126" s="43"/>
      <c r="J126" s="43"/>
      <c r="K126" s="41"/>
    </row>
    <row r="127" spans="1:11" s="11" customFormat="1" ht="25.5" x14ac:dyDescent="0.25">
      <c r="A127" s="50">
        <v>1</v>
      </c>
      <c r="B127" s="84" t="s">
        <v>23</v>
      </c>
      <c r="C127" s="50" t="s">
        <v>104</v>
      </c>
      <c r="D127" s="14">
        <v>1</v>
      </c>
      <c r="E127" s="15">
        <v>3139.8</v>
      </c>
      <c r="F127" s="15"/>
      <c r="G127" s="15"/>
      <c r="H127" s="44" t="s">
        <v>105</v>
      </c>
      <c r="I127" s="45" t="s">
        <v>34</v>
      </c>
      <c r="J127" s="45" t="s">
        <v>34</v>
      </c>
      <c r="K127" s="46"/>
    </row>
    <row r="128" spans="1:11" s="11" customFormat="1" ht="25.5" x14ac:dyDescent="0.25">
      <c r="A128" s="50">
        <v>2</v>
      </c>
      <c r="B128" s="84" t="s">
        <v>704</v>
      </c>
      <c r="C128" s="50" t="s">
        <v>706</v>
      </c>
      <c r="D128" s="14">
        <v>1</v>
      </c>
      <c r="E128" s="15">
        <v>300</v>
      </c>
      <c r="F128" s="15"/>
      <c r="G128" s="15"/>
      <c r="H128" s="44" t="s">
        <v>707</v>
      </c>
      <c r="I128" s="45" t="s">
        <v>708</v>
      </c>
      <c r="J128" s="45" t="s">
        <v>708</v>
      </c>
      <c r="K128" s="46" t="s">
        <v>702</v>
      </c>
    </row>
    <row r="129" spans="1:11" s="11" customFormat="1" ht="25.5" x14ac:dyDescent="0.25">
      <c r="A129" s="50">
        <v>3</v>
      </c>
      <c r="B129" s="84" t="s">
        <v>704</v>
      </c>
      <c r="C129" s="50" t="s">
        <v>382</v>
      </c>
      <c r="D129" s="14">
        <v>1</v>
      </c>
      <c r="E129" s="15">
        <v>1628</v>
      </c>
      <c r="F129" s="15"/>
      <c r="G129" s="15"/>
      <c r="H129" s="44" t="s">
        <v>723</v>
      </c>
      <c r="I129" s="45" t="s">
        <v>708</v>
      </c>
      <c r="J129" s="45" t="s">
        <v>708</v>
      </c>
      <c r="K129" s="46" t="s">
        <v>722</v>
      </c>
    </row>
    <row r="130" spans="1:11" s="11" customFormat="1" ht="12.75" x14ac:dyDescent="0.25">
      <c r="A130" s="117" t="s">
        <v>37</v>
      </c>
      <c r="B130" s="117"/>
      <c r="C130" s="50"/>
      <c r="D130" s="14"/>
      <c r="E130" s="15"/>
      <c r="F130" s="7">
        <f>SUM(F131:F136)</f>
        <v>823.96</v>
      </c>
      <c r="G130" s="7">
        <f>SUM(G131:G136)</f>
        <v>1063.3800000000001</v>
      </c>
      <c r="H130" s="44"/>
      <c r="I130" s="45"/>
      <c r="J130" s="45"/>
      <c r="K130" s="46"/>
    </row>
    <row r="131" spans="1:11" s="11" customFormat="1" ht="12.75" x14ac:dyDescent="0.25">
      <c r="A131" s="50">
        <v>1</v>
      </c>
      <c r="B131" s="57" t="s">
        <v>106</v>
      </c>
      <c r="C131" s="50"/>
      <c r="D131" s="14"/>
      <c r="E131" s="15"/>
      <c r="F131" s="15">
        <v>239.48</v>
      </c>
      <c r="G131" s="15">
        <v>478.9</v>
      </c>
      <c r="H131" s="111" t="s">
        <v>107</v>
      </c>
      <c r="I131" s="45" t="s">
        <v>6</v>
      </c>
      <c r="J131" s="45" t="s">
        <v>6</v>
      </c>
      <c r="K131" s="46"/>
    </row>
    <row r="132" spans="1:11" s="11" customFormat="1" ht="12.75" x14ac:dyDescent="0.25">
      <c r="A132" s="50">
        <v>2</v>
      </c>
      <c r="B132" s="57" t="s">
        <v>16</v>
      </c>
      <c r="C132" s="50"/>
      <c r="D132" s="14"/>
      <c r="E132" s="15"/>
      <c r="F132" s="15">
        <v>21</v>
      </c>
      <c r="G132" s="15">
        <f>F132</f>
        <v>21</v>
      </c>
      <c r="H132" s="112"/>
      <c r="I132" s="50" t="s">
        <v>16</v>
      </c>
      <c r="J132" s="50" t="s">
        <v>16</v>
      </c>
      <c r="K132" s="46"/>
    </row>
    <row r="133" spans="1:11" s="11" customFormat="1" ht="12.75" x14ac:dyDescent="0.25">
      <c r="A133" s="50">
        <v>3</v>
      </c>
      <c r="B133" s="57" t="s">
        <v>15</v>
      </c>
      <c r="C133" s="50"/>
      <c r="D133" s="14"/>
      <c r="E133" s="15"/>
      <c r="F133" s="15">
        <v>51.6</v>
      </c>
      <c r="G133" s="15">
        <f>F133</f>
        <v>51.6</v>
      </c>
      <c r="H133" s="112"/>
      <c r="I133" s="50" t="s">
        <v>15</v>
      </c>
      <c r="J133" s="50" t="s">
        <v>15</v>
      </c>
      <c r="K133" s="46"/>
    </row>
    <row r="134" spans="1:11" s="11" customFormat="1" ht="25.5" customHeight="1" x14ac:dyDescent="0.25">
      <c r="A134" s="50">
        <v>4</v>
      </c>
      <c r="B134" s="57" t="s">
        <v>693</v>
      </c>
      <c r="C134" s="50"/>
      <c r="D134" s="14"/>
      <c r="E134" s="15"/>
      <c r="F134" s="15">
        <v>262.88</v>
      </c>
      <c r="G134" s="15">
        <v>262.88</v>
      </c>
      <c r="H134" s="113"/>
      <c r="I134" s="50" t="s">
        <v>694</v>
      </c>
      <c r="J134" s="50" t="s">
        <v>694</v>
      </c>
      <c r="K134" s="46"/>
    </row>
    <row r="135" spans="1:11" s="11" customFormat="1" ht="40.5" customHeight="1" x14ac:dyDescent="0.25">
      <c r="A135" s="50">
        <v>5</v>
      </c>
      <c r="B135" s="57" t="s">
        <v>697</v>
      </c>
      <c r="C135" s="50" t="s">
        <v>706</v>
      </c>
      <c r="D135" s="14"/>
      <c r="E135" s="15"/>
      <c r="F135" s="15">
        <v>60</v>
      </c>
      <c r="G135" s="15">
        <v>60</v>
      </c>
      <c r="H135" s="44"/>
      <c r="I135" s="50" t="s">
        <v>703</v>
      </c>
      <c r="J135" s="50" t="s">
        <v>703</v>
      </c>
      <c r="K135" s="46" t="s">
        <v>702</v>
      </c>
    </row>
    <row r="136" spans="1:11" s="11" customFormat="1" ht="40.5" customHeight="1" x14ac:dyDescent="0.25">
      <c r="A136" s="50">
        <v>6</v>
      </c>
      <c r="B136" s="57" t="s">
        <v>697</v>
      </c>
      <c r="C136" s="50" t="s">
        <v>382</v>
      </c>
      <c r="D136" s="14"/>
      <c r="E136" s="15"/>
      <c r="F136" s="15">
        <v>189</v>
      </c>
      <c r="G136" s="15">
        <v>189</v>
      </c>
      <c r="H136" s="44"/>
      <c r="I136" s="50" t="s">
        <v>703</v>
      </c>
      <c r="J136" s="50" t="s">
        <v>703</v>
      </c>
      <c r="K136" s="46" t="s">
        <v>722</v>
      </c>
    </row>
    <row r="137" spans="1:11" s="11" customFormat="1" ht="12.75" x14ac:dyDescent="0.25">
      <c r="A137" s="41">
        <v>16</v>
      </c>
      <c r="B137" s="19" t="s">
        <v>108</v>
      </c>
      <c r="C137" s="41"/>
      <c r="D137" s="7">
        <f>D138</f>
        <v>1</v>
      </c>
      <c r="E137" s="7">
        <f>E138</f>
        <v>4249.2</v>
      </c>
      <c r="F137" s="7">
        <f>F140</f>
        <v>380.68</v>
      </c>
      <c r="G137" s="7">
        <f>G140</f>
        <v>620.1</v>
      </c>
      <c r="H137" s="19"/>
      <c r="I137" s="43"/>
      <c r="J137" s="43"/>
      <c r="K137" s="41"/>
    </row>
    <row r="138" spans="1:11" s="11" customFormat="1" ht="12.75" x14ac:dyDescent="0.25">
      <c r="A138" s="117" t="s">
        <v>31</v>
      </c>
      <c r="B138" s="117"/>
      <c r="C138" s="41"/>
      <c r="D138" s="7">
        <f>D139</f>
        <v>1</v>
      </c>
      <c r="E138" s="7">
        <f>E139</f>
        <v>4249.2</v>
      </c>
      <c r="F138" s="7"/>
      <c r="G138" s="7"/>
      <c r="H138" s="19"/>
      <c r="I138" s="43"/>
      <c r="J138" s="43"/>
      <c r="K138" s="41"/>
    </row>
    <row r="139" spans="1:11" s="11" customFormat="1" ht="25.5" x14ac:dyDescent="0.25">
      <c r="A139" s="50">
        <v>1</v>
      </c>
      <c r="B139" s="84" t="s">
        <v>23</v>
      </c>
      <c r="C139" s="50" t="s">
        <v>109</v>
      </c>
      <c r="D139" s="14">
        <v>1</v>
      </c>
      <c r="E139" s="15">
        <v>4249.2</v>
      </c>
      <c r="F139" s="15"/>
      <c r="G139" s="15"/>
      <c r="H139" s="44" t="s">
        <v>110</v>
      </c>
      <c r="I139" s="45" t="s">
        <v>34</v>
      </c>
      <c r="J139" s="45" t="s">
        <v>34</v>
      </c>
      <c r="K139" s="46"/>
    </row>
    <row r="140" spans="1:11" s="11" customFormat="1" ht="12.75" x14ac:dyDescent="0.25">
      <c r="A140" s="117" t="s">
        <v>37</v>
      </c>
      <c r="B140" s="117"/>
      <c r="C140" s="50"/>
      <c r="D140" s="14"/>
      <c r="E140" s="15"/>
      <c r="F140" s="7">
        <f>SUM(F141:F144)</f>
        <v>380.68</v>
      </c>
      <c r="G140" s="7">
        <f>SUM(G141:G144)</f>
        <v>620.1</v>
      </c>
      <c r="H140" s="44"/>
      <c r="I140" s="45"/>
      <c r="J140" s="45"/>
      <c r="K140" s="46"/>
    </row>
    <row r="141" spans="1:11" s="11" customFormat="1" ht="12.75" x14ac:dyDescent="0.25">
      <c r="A141" s="50">
        <v>1</v>
      </c>
      <c r="B141" s="57" t="s">
        <v>106</v>
      </c>
      <c r="C141" s="50"/>
      <c r="D141" s="14"/>
      <c r="E141" s="15"/>
      <c r="F141" s="15">
        <v>239.48</v>
      </c>
      <c r="G141" s="15">
        <v>478.9</v>
      </c>
      <c r="H141" s="110" t="s">
        <v>111</v>
      </c>
      <c r="I141" s="45" t="s">
        <v>6</v>
      </c>
      <c r="J141" s="45" t="s">
        <v>6</v>
      </c>
      <c r="K141" s="46"/>
    </row>
    <row r="142" spans="1:11" s="11" customFormat="1" ht="12.75" x14ac:dyDescent="0.25">
      <c r="A142" s="50">
        <v>2</v>
      </c>
      <c r="B142" s="57" t="s">
        <v>112</v>
      </c>
      <c r="C142" s="50"/>
      <c r="D142" s="14"/>
      <c r="E142" s="15"/>
      <c r="F142" s="15">
        <v>70.2</v>
      </c>
      <c r="G142" s="15">
        <f>F142</f>
        <v>70.2</v>
      </c>
      <c r="H142" s="110"/>
      <c r="I142" s="124" t="s">
        <v>16</v>
      </c>
      <c r="J142" s="124" t="s">
        <v>16</v>
      </c>
      <c r="K142" s="46"/>
    </row>
    <row r="143" spans="1:11" s="11" customFormat="1" ht="12.75" x14ac:dyDescent="0.25">
      <c r="A143" s="50">
        <v>2</v>
      </c>
      <c r="B143" s="57" t="s">
        <v>16</v>
      </c>
      <c r="C143" s="50"/>
      <c r="D143" s="14"/>
      <c r="E143" s="15"/>
      <c r="F143" s="15">
        <v>9</v>
      </c>
      <c r="G143" s="15">
        <f>F143</f>
        <v>9</v>
      </c>
      <c r="H143" s="110"/>
      <c r="I143" s="124"/>
      <c r="J143" s="124"/>
      <c r="K143" s="46"/>
    </row>
    <row r="144" spans="1:11" s="11" customFormat="1" ht="12.75" x14ac:dyDescent="0.25">
      <c r="A144" s="50">
        <v>3</v>
      </c>
      <c r="B144" s="57" t="s">
        <v>15</v>
      </c>
      <c r="C144" s="50"/>
      <c r="D144" s="14"/>
      <c r="E144" s="15"/>
      <c r="F144" s="15">
        <v>62</v>
      </c>
      <c r="G144" s="15">
        <f>F144</f>
        <v>62</v>
      </c>
      <c r="H144" s="110"/>
      <c r="I144" s="50" t="s">
        <v>15</v>
      </c>
      <c r="J144" s="50" t="s">
        <v>15</v>
      </c>
      <c r="K144" s="46"/>
    </row>
    <row r="145" spans="1:11" s="11" customFormat="1" ht="12.75" x14ac:dyDescent="0.25">
      <c r="A145" s="41">
        <v>17</v>
      </c>
      <c r="B145" s="19" t="s">
        <v>113</v>
      </c>
      <c r="C145" s="41"/>
      <c r="D145" s="7">
        <f>D146</f>
        <v>4</v>
      </c>
      <c r="E145" s="7">
        <f>E146</f>
        <v>8258.9</v>
      </c>
      <c r="F145" s="7">
        <f>F151</f>
        <v>685.38000000000011</v>
      </c>
      <c r="G145" s="7">
        <f>G151</f>
        <v>639.8599999999999</v>
      </c>
      <c r="H145" s="20"/>
      <c r="I145" s="43"/>
      <c r="J145" s="43"/>
      <c r="K145" s="17"/>
    </row>
    <row r="146" spans="1:11" s="11" customFormat="1" ht="12.75" x14ac:dyDescent="0.25">
      <c r="A146" s="117" t="s">
        <v>31</v>
      </c>
      <c r="B146" s="117"/>
      <c r="C146" s="41"/>
      <c r="D146" s="51">
        <f>SUM(D147:D150)</f>
        <v>4</v>
      </c>
      <c r="E146" s="51">
        <f>SUM(E147:E150)</f>
        <v>8258.9</v>
      </c>
      <c r="F146" s="51"/>
      <c r="G146" s="51"/>
      <c r="H146" s="19"/>
      <c r="I146" s="43"/>
      <c r="J146" s="43"/>
      <c r="K146" s="41"/>
    </row>
    <row r="147" spans="1:11" s="11" customFormat="1" ht="25.5" x14ac:dyDescent="0.25">
      <c r="A147" s="50">
        <v>1</v>
      </c>
      <c r="B147" s="84" t="s">
        <v>23</v>
      </c>
      <c r="C147" s="50" t="s">
        <v>114</v>
      </c>
      <c r="D147" s="14">
        <v>1</v>
      </c>
      <c r="E147" s="15">
        <v>2968</v>
      </c>
      <c r="F147" s="15"/>
      <c r="G147" s="15"/>
      <c r="H147" s="44" t="s">
        <v>115</v>
      </c>
      <c r="I147" s="45" t="s">
        <v>34</v>
      </c>
      <c r="J147" s="45" t="s">
        <v>34</v>
      </c>
      <c r="K147" s="46"/>
    </row>
    <row r="148" spans="1:11" s="11" customFormat="1" ht="25.5" x14ac:dyDescent="0.25">
      <c r="A148" s="50">
        <v>2</v>
      </c>
      <c r="B148" s="84" t="s">
        <v>713</v>
      </c>
      <c r="C148" s="50" t="s">
        <v>714</v>
      </c>
      <c r="D148" s="14">
        <v>1</v>
      </c>
      <c r="E148" s="15">
        <v>1621.5</v>
      </c>
      <c r="F148" s="15"/>
      <c r="G148" s="15"/>
      <c r="H148" s="44" t="s">
        <v>715</v>
      </c>
      <c r="I148" s="45" t="s">
        <v>701</v>
      </c>
      <c r="J148" s="45" t="s">
        <v>701</v>
      </c>
      <c r="K148" s="46" t="s">
        <v>702</v>
      </c>
    </row>
    <row r="149" spans="1:11" s="11" customFormat="1" ht="25.5" x14ac:dyDescent="0.25">
      <c r="A149" s="50">
        <v>3</v>
      </c>
      <c r="B149" s="84" t="s">
        <v>724</v>
      </c>
      <c r="C149" s="50" t="s">
        <v>415</v>
      </c>
      <c r="D149" s="14">
        <v>1</v>
      </c>
      <c r="E149" s="49">
        <v>1813.8</v>
      </c>
      <c r="F149" s="15"/>
      <c r="G149" s="15"/>
      <c r="H149" s="52" t="s">
        <v>728</v>
      </c>
      <c r="I149" s="45" t="s">
        <v>701</v>
      </c>
      <c r="J149" s="45" t="s">
        <v>701</v>
      </c>
      <c r="K149" s="46" t="s">
        <v>722</v>
      </c>
    </row>
    <row r="150" spans="1:11" s="11" customFormat="1" ht="25.5" x14ac:dyDescent="0.25">
      <c r="A150" s="50">
        <v>4</v>
      </c>
      <c r="B150" s="84" t="s">
        <v>726</v>
      </c>
      <c r="C150" s="50" t="s">
        <v>725</v>
      </c>
      <c r="D150" s="14">
        <v>1</v>
      </c>
      <c r="E150" s="49">
        <v>1855.6</v>
      </c>
      <c r="F150" s="15"/>
      <c r="G150" s="15"/>
      <c r="H150" s="52" t="s">
        <v>729</v>
      </c>
      <c r="I150" s="45" t="s">
        <v>701</v>
      </c>
      <c r="J150" s="45" t="s">
        <v>701</v>
      </c>
      <c r="K150" s="46" t="s">
        <v>722</v>
      </c>
    </row>
    <row r="151" spans="1:11" s="11" customFormat="1" ht="12.75" x14ac:dyDescent="0.25">
      <c r="A151" s="117" t="s">
        <v>37</v>
      </c>
      <c r="B151" s="117"/>
      <c r="C151" s="41"/>
      <c r="D151" s="16"/>
      <c r="E151" s="7"/>
      <c r="F151" s="7">
        <f>SUM(F152:F157)</f>
        <v>685.38000000000011</v>
      </c>
      <c r="G151" s="7">
        <f>SUM(G152:G155)</f>
        <v>639.8599999999999</v>
      </c>
      <c r="H151" s="19"/>
      <c r="I151" s="43"/>
      <c r="J151" s="41"/>
      <c r="K151" s="17"/>
    </row>
    <row r="152" spans="1:11" s="11" customFormat="1" ht="12.75" x14ac:dyDescent="0.25">
      <c r="A152" s="50">
        <v>1</v>
      </c>
      <c r="B152" s="57" t="s">
        <v>6</v>
      </c>
      <c r="C152" s="50"/>
      <c r="D152" s="14"/>
      <c r="E152" s="15"/>
      <c r="F152" s="15">
        <f>G152/2</f>
        <v>239.48</v>
      </c>
      <c r="G152" s="15">
        <v>478.96</v>
      </c>
      <c r="H152" s="110" t="s">
        <v>42</v>
      </c>
      <c r="I152" s="45" t="s">
        <v>6</v>
      </c>
      <c r="J152" s="45" t="s">
        <v>6</v>
      </c>
      <c r="K152" s="50"/>
    </row>
    <row r="153" spans="1:11" s="11" customFormat="1" ht="12.75" x14ac:dyDescent="0.25">
      <c r="A153" s="50">
        <v>2</v>
      </c>
      <c r="B153" s="57" t="s">
        <v>16</v>
      </c>
      <c r="C153" s="50"/>
      <c r="D153" s="14"/>
      <c r="E153" s="15"/>
      <c r="F153" s="15">
        <v>21</v>
      </c>
      <c r="G153" s="15">
        <f>F153</f>
        <v>21</v>
      </c>
      <c r="H153" s="110"/>
      <c r="I153" s="45" t="s">
        <v>41</v>
      </c>
      <c r="J153" s="45" t="s">
        <v>41</v>
      </c>
      <c r="K153" s="50"/>
    </row>
    <row r="154" spans="1:11" s="11" customFormat="1" ht="12.75" x14ac:dyDescent="0.25">
      <c r="A154" s="50">
        <v>3</v>
      </c>
      <c r="B154" s="57" t="s">
        <v>15</v>
      </c>
      <c r="C154" s="50"/>
      <c r="D154" s="14"/>
      <c r="E154" s="15"/>
      <c r="F154" s="15">
        <v>51.6</v>
      </c>
      <c r="G154" s="15">
        <f>F154</f>
        <v>51.6</v>
      </c>
      <c r="H154" s="110"/>
      <c r="I154" s="45" t="s">
        <v>6</v>
      </c>
      <c r="J154" s="45" t="s">
        <v>6</v>
      </c>
      <c r="K154" s="50"/>
    </row>
    <row r="155" spans="1:11" s="11" customFormat="1" ht="25.5" x14ac:dyDescent="0.25">
      <c r="A155" s="50">
        <v>4</v>
      </c>
      <c r="B155" s="57" t="s">
        <v>697</v>
      </c>
      <c r="C155" s="50" t="s">
        <v>714</v>
      </c>
      <c r="D155" s="14"/>
      <c r="E155" s="15"/>
      <c r="F155" s="15">
        <v>88.3</v>
      </c>
      <c r="G155" s="15">
        <v>88.3</v>
      </c>
      <c r="H155" s="44"/>
      <c r="I155" s="45" t="s">
        <v>703</v>
      </c>
      <c r="J155" s="45" t="s">
        <v>703</v>
      </c>
      <c r="K155" s="50" t="s">
        <v>702</v>
      </c>
    </row>
    <row r="156" spans="1:11" s="11" customFormat="1" ht="25.5" x14ac:dyDescent="0.25">
      <c r="A156" s="50">
        <v>5</v>
      </c>
      <c r="B156" s="57" t="s">
        <v>699</v>
      </c>
      <c r="C156" s="50" t="s">
        <v>415</v>
      </c>
      <c r="D156" s="14"/>
      <c r="E156" s="15"/>
      <c r="F156" s="15">
        <v>152</v>
      </c>
      <c r="G156" s="15">
        <v>152</v>
      </c>
      <c r="H156" s="44"/>
      <c r="I156" s="45" t="s">
        <v>703</v>
      </c>
      <c r="J156" s="45" t="s">
        <v>703</v>
      </c>
      <c r="K156" s="46" t="s">
        <v>722</v>
      </c>
    </row>
    <row r="157" spans="1:11" s="11" customFormat="1" ht="25.5" x14ac:dyDescent="0.25">
      <c r="A157" s="50">
        <v>6</v>
      </c>
      <c r="B157" s="57" t="s">
        <v>727</v>
      </c>
      <c r="C157" s="50" t="s">
        <v>725</v>
      </c>
      <c r="D157" s="14"/>
      <c r="E157" s="15"/>
      <c r="F157" s="15">
        <v>133</v>
      </c>
      <c r="G157" s="15">
        <v>133</v>
      </c>
      <c r="H157" s="44"/>
      <c r="I157" s="45" t="s">
        <v>703</v>
      </c>
      <c r="J157" s="45" t="s">
        <v>703</v>
      </c>
      <c r="K157" s="46" t="s">
        <v>722</v>
      </c>
    </row>
    <row r="158" spans="1:11" s="11" customFormat="1" ht="12.75" x14ac:dyDescent="0.25">
      <c r="A158" s="41">
        <v>18</v>
      </c>
      <c r="B158" s="19" t="s">
        <v>116</v>
      </c>
      <c r="C158" s="41"/>
      <c r="D158" s="7">
        <f>D159</f>
        <v>2</v>
      </c>
      <c r="E158" s="7">
        <f>E159</f>
        <v>3018</v>
      </c>
      <c r="F158" s="7">
        <f>F162</f>
        <v>755.83999999999992</v>
      </c>
      <c r="G158" s="7">
        <f>G162</f>
        <v>1189.6399999999999</v>
      </c>
      <c r="H158" s="19"/>
      <c r="I158" s="43"/>
      <c r="J158" s="43"/>
      <c r="K158" s="41"/>
    </row>
    <row r="159" spans="1:11" s="11" customFormat="1" ht="12.75" x14ac:dyDescent="0.25">
      <c r="A159" s="117" t="s">
        <v>31</v>
      </c>
      <c r="B159" s="117"/>
      <c r="C159" s="41"/>
      <c r="D159" s="7">
        <f>SUM(D160:D161)</f>
        <v>2</v>
      </c>
      <c r="E159" s="7">
        <f>SUM(E160:E161)</f>
        <v>3018</v>
      </c>
      <c r="F159" s="7"/>
      <c r="G159" s="7"/>
      <c r="H159" s="44"/>
      <c r="I159" s="45" t="s">
        <v>34</v>
      </c>
      <c r="J159" s="45" t="s">
        <v>34</v>
      </c>
      <c r="K159" s="46"/>
    </row>
    <row r="160" spans="1:11" s="11" customFormat="1" ht="25.5" x14ac:dyDescent="0.25">
      <c r="A160" s="50">
        <v>1</v>
      </c>
      <c r="B160" s="84" t="s">
        <v>23</v>
      </c>
      <c r="C160" s="50" t="s">
        <v>118</v>
      </c>
      <c r="D160" s="14">
        <v>1</v>
      </c>
      <c r="E160" s="15">
        <v>2624.3</v>
      </c>
      <c r="F160" s="15"/>
      <c r="G160" s="15"/>
      <c r="H160" s="44" t="s">
        <v>117</v>
      </c>
      <c r="I160" s="45"/>
      <c r="J160" s="45"/>
      <c r="K160" s="46"/>
    </row>
    <row r="161" spans="1:11" s="11" customFormat="1" ht="25.5" x14ac:dyDescent="0.25">
      <c r="A161" s="50">
        <v>2</v>
      </c>
      <c r="B161" s="84" t="s">
        <v>704</v>
      </c>
      <c r="C161" s="50" t="s">
        <v>709</v>
      </c>
      <c r="D161" s="14">
        <v>1</v>
      </c>
      <c r="E161" s="15">
        <v>393.7</v>
      </c>
      <c r="F161" s="15"/>
      <c r="G161" s="15"/>
      <c r="H161" s="53" t="s">
        <v>710</v>
      </c>
      <c r="I161" s="45" t="s">
        <v>701</v>
      </c>
      <c r="J161" s="45" t="s">
        <v>701</v>
      </c>
      <c r="K161" s="46" t="s">
        <v>702</v>
      </c>
    </row>
    <row r="162" spans="1:11" s="11" customFormat="1" ht="12.75" x14ac:dyDescent="0.25">
      <c r="A162" s="117" t="s">
        <v>37</v>
      </c>
      <c r="B162" s="117"/>
      <c r="C162" s="41"/>
      <c r="D162" s="16"/>
      <c r="E162" s="7"/>
      <c r="F162" s="7">
        <f>SUM(F163:F168)</f>
        <v>755.83999999999992</v>
      </c>
      <c r="G162" s="7">
        <f>SUM(G163:G168)</f>
        <v>1189.6399999999999</v>
      </c>
      <c r="H162" s="19"/>
      <c r="I162" s="43"/>
      <c r="J162" s="43"/>
      <c r="K162" s="17"/>
    </row>
    <row r="163" spans="1:11" s="11" customFormat="1" ht="12.75" x14ac:dyDescent="0.25">
      <c r="A163" s="50">
        <v>1</v>
      </c>
      <c r="B163" s="57" t="s">
        <v>6</v>
      </c>
      <c r="C163" s="50"/>
      <c r="D163" s="14"/>
      <c r="E163" s="15"/>
      <c r="F163" s="15">
        <v>226.56</v>
      </c>
      <c r="G163" s="15">
        <v>465.56</v>
      </c>
      <c r="H163" s="114" t="s">
        <v>119</v>
      </c>
      <c r="I163" s="50" t="s">
        <v>6</v>
      </c>
      <c r="J163" s="50" t="s">
        <v>6</v>
      </c>
      <c r="K163" s="46"/>
    </row>
    <row r="164" spans="1:11" s="11" customFormat="1" ht="12.75" x14ac:dyDescent="0.25">
      <c r="A164" s="50">
        <v>2</v>
      </c>
      <c r="B164" s="57" t="s">
        <v>112</v>
      </c>
      <c r="C164" s="50"/>
      <c r="D164" s="14"/>
      <c r="E164" s="15"/>
      <c r="F164" s="15">
        <v>70.2</v>
      </c>
      <c r="G164" s="15">
        <v>265</v>
      </c>
      <c r="H164" s="115"/>
      <c r="I164" s="50" t="s">
        <v>112</v>
      </c>
      <c r="J164" s="50" t="s">
        <v>112</v>
      </c>
      <c r="K164" s="46"/>
    </row>
    <row r="165" spans="1:11" s="11" customFormat="1" ht="12.75" x14ac:dyDescent="0.25">
      <c r="A165" s="50">
        <v>3</v>
      </c>
      <c r="B165" s="57" t="s">
        <v>15</v>
      </c>
      <c r="C165" s="50"/>
      <c r="D165" s="14"/>
      <c r="E165" s="15"/>
      <c r="F165" s="15">
        <v>43.2</v>
      </c>
      <c r="G165" s="15">
        <f>F165</f>
        <v>43.2</v>
      </c>
      <c r="H165" s="115"/>
      <c r="I165" s="124" t="s">
        <v>15</v>
      </c>
      <c r="J165" s="124" t="s">
        <v>15</v>
      </c>
      <c r="K165" s="46"/>
    </row>
    <row r="166" spans="1:11" s="11" customFormat="1" ht="12.75" x14ac:dyDescent="0.25">
      <c r="A166" s="50">
        <v>3</v>
      </c>
      <c r="B166" s="57" t="s">
        <v>16</v>
      </c>
      <c r="C166" s="50"/>
      <c r="D166" s="14"/>
      <c r="E166" s="15"/>
      <c r="F166" s="15">
        <v>9</v>
      </c>
      <c r="G166" s="15">
        <f>F166</f>
        <v>9</v>
      </c>
      <c r="H166" s="115"/>
      <c r="I166" s="124"/>
      <c r="J166" s="124"/>
      <c r="K166" s="46"/>
    </row>
    <row r="167" spans="1:11" s="11" customFormat="1" ht="25.5" customHeight="1" x14ac:dyDescent="0.25">
      <c r="A167" s="50">
        <v>4</v>
      </c>
      <c r="B167" s="57" t="s">
        <v>693</v>
      </c>
      <c r="C167" s="50"/>
      <c r="D167" s="14"/>
      <c r="E167" s="15"/>
      <c r="F167" s="15">
        <v>262.88</v>
      </c>
      <c r="G167" s="15">
        <v>262.88</v>
      </c>
      <c r="H167" s="116"/>
      <c r="I167" s="50" t="s">
        <v>694</v>
      </c>
      <c r="J167" s="50" t="s">
        <v>694</v>
      </c>
      <c r="K167" s="46"/>
    </row>
    <row r="168" spans="1:11" s="11" customFormat="1" ht="41.25" customHeight="1" x14ac:dyDescent="0.25">
      <c r="A168" s="50">
        <v>5</v>
      </c>
      <c r="B168" s="57" t="s">
        <v>697</v>
      </c>
      <c r="C168" s="50" t="s">
        <v>709</v>
      </c>
      <c r="D168" s="14"/>
      <c r="E168" s="15"/>
      <c r="F168" s="15">
        <v>144</v>
      </c>
      <c r="G168" s="15">
        <v>144</v>
      </c>
      <c r="H168" s="54"/>
      <c r="I168" s="50" t="s">
        <v>703</v>
      </c>
      <c r="J168" s="50" t="s">
        <v>703</v>
      </c>
      <c r="K168" s="46" t="s">
        <v>702</v>
      </c>
    </row>
    <row r="169" spans="1:11" s="40" customFormat="1" ht="12.75" x14ac:dyDescent="0.25">
      <c r="A169" s="36" t="s">
        <v>13</v>
      </c>
      <c r="B169" s="37" t="s">
        <v>120</v>
      </c>
      <c r="C169" s="36"/>
      <c r="D169" s="55">
        <f>D170+D180+D188</f>
        <v>4</v>
      </c>
      <c r="E169" s="38">
        <f>E170+E180+E188</f>
        <v>23673.8</v>
      </c>
      <c r="F169" s="38">
        <f>F170+F180+F188</f>
        <v>2188.4699999999998</v>
      </c>
      <c r="G169" s="38">
        <f>G170+G180+G188</f>
        <v>4465.3100000000004</v>
      </c>
      <c r="H169" s="37"/>
      <c r="I169" s="39"/>
      <c r="J169" s="39"/>
      <c r="K169" s="36"/>
    </row>
    <row r="170" spans="1:11" s="11" customFormat="1" ht="12.75" x14ac:dyDescent="0.25">
      <c r="A170" s="41">
        <v>19</v>
      </c>
      <c r="B170" s="19" t="s">
        <v>121</v>
      </c>
      <c r="C170" s="41"/>
      <c r="D170" s="7">
        <f>D171</f>
        <v>2</v>
      </c>
      <c r="E170" s="7">
        <f>E171</f>
        <v>7881</v>
      </c>
      <c r="F170" s="7">
        <f>F174</f>
        <v>1157.46</v>
      </c>
      <c r="G170" s="7">
        <f>G174</f>
        <v>2647.56</v>
      </c>
      <c r="H170" s="19"/>
      <c r="I170" s="43"/>
      <c r="J170" s="43"/>
      <c r="K170" s="41"/>
    </row>
    <row r="171" spans="1:11" s="11" customFormat="1" ht="12.75" x14ac:dyDescent="0.25">
      <c r="A171" s="117" t="s">
        <v>31</v>
      </c>
      <c r="B171" s="117"/>
      <c r="C171" s="50"/>
      <c r="D171" s="7">
        <f>D172+D173</f>
        <v>2</v>
      </c>
      <c r="E171" s="7">
        <f>E172+E173</f>
        <v>7881</v>
      </c>
      <c r="F171" s="7"/>
      <c r="G171" s="7"/>
      <c r="H171" s="44"/>
      <c r="I171" s="45"/>
      <c r="J171" s="45"/>
      <c r="K171" s="46"/>
    </row>
    <row r="172" spans="1:11" s="11" customFormat="1" ht="38.25" x14ac:dyDescent="0.25">
      <c r="A172" s="50">
        <v>1</v>
      </c>
      <c r="B172" s="84" t="s">
        <v>23</v>
      </c>
      <c r="C172" s="50" t="s">
        <v>32</v>
      </c>
      <c r="D172" s="14">
        <v>1</v>
      </c>
      <c r="E172" s="15">
        <v>5878</v>
      </c>
      <c r="F172" s="15"/>
      <c r="G172" s="15"/>
      <c r="H172" s="44" t="s">
        <v>122</v>
      </c>
      <c r="I172" s="45" t="s">
        <v>34</v>
      </c>
      <c r="J172" s="45" t="s">
        <v>34</v>
      </c>
      <c r="K172" s="46"/>
    </row>
    <row r="173" spans="1:11" s="11" customFormat="1" ht="25.5" x14ac:dyDescent="0.25">
      <c r="A173" s="50">
        <v>2</v>
      </c>
      <c r="B173" s="84" t="s">
        <v>123</v>
      </c>
      <c r="C173" s="50" t="s">
        <v>32</v>
      </c>
      <c r="D173" s="14">
        <v>1</v>
      </c>
      <c r="E173" s="15">
        <v>2003</v>
      </c>
      <c r="F173" s="15"/>
      <c r="G173" s="15"/>
      <c r="H173" s="44" t="s">
        <v>36</v>
      </c>
      <c r="I173" s="45" t="s">
        <v>34</v>
      </c>
      <c r="J173" s="45" t="s">
        <v>34</v>
      </c>
      <c r="K173" s="46"/>
    </row>
    <row r="174" spans="1:11" s="11" customFormat="1" ht="12.75" x14ac:dyDescent="0.25">
      <c r="A174" s="117" t="s">
        <v>37</v>
      </c>
      <c r="B174" s="117"/>
      <c r="C174" s="41"/>
      <c r="D174" s="16"/>
      <c r="E174" s="7"/>
      <c r="F174" s="7">
        <f>F175+F179+F176+F177+F178</f>
        <v>1157.46</v>
      </c>
      <c r="G174" s="7">
        <f>G175+G179+G176+G177+G178</f>
        <v>2647.56</v>
      </c>
      <c r="H174" s="19"/>
      <c r="I174" s="43"/>
      <c r="J174" s="43"/>
      <c r="K174" s="17"/>
    </row>
    <row r="175" spans="1:11" s="11" customFormat="1" ht="12.75" x14ac:dyDescent="0.25">
      <c r="A175" s="50">
        <v>1</v>
      </c>
      <c r="B175" s="57" t="s">
        <v>6</v>
      </c>
      <c r="C175" s="50"/>
      <c r="D175" s="14"/>
      <c r="E175" s="15"/>
      <c r="F175" s="15">
        <v>431.33</v>
      </c>
      <c r="G175" s="15">
        <v>1294</v>
      </c>
      <c r="H175" s="110" t="s">
        <v>124</v>
      </c>
      <c r="I175" s="50" t="s">
        <v>6</v>
      </c>
      <c r="J175" s="50" t="s">
        <v>6</v>
      </c>
      <c r="K175" s="46"/>
    </row>
    <row r="176" spans="1:11" s="11" customFormat="1" ht="12.75" x14ac:dyDescent="0.25">
      <c r="A176" s="50">
        <v>2</v>
      </c>
      <c r="B176" s="57" t="s">
        <v>125</v>
      </c>
      <c r="C176" s="50"/>
      <c r="D176" s="14"/>
      <c r="E176" s="15"/>
      <c r="F176" s="15">
        <v>19.5</v>
      </c>
      <c r="G176" s="15">
        <f>F176</f>
        <v>19.5</v>
      </c>
      <c r="H176" s="110"/>
      <c r="I176" s="50" t="s">
        <v>125</v>
      </c>
      <c r="J176" s="50" t="s">
        <v>125</v>
      </c>
      <c r="K176" s="46"/>
    </row>
    <row r="177" spans="1:11" s="11" customFormat="1" ht="12.75" x14ac:dyDescent="0.25">
      <c r="A177" s="50">
        <v>4</v>
      </c>
      <c r="B177" s="57" t="s">
        <v>15</v>
      </c>
      <c r="C177" s="50"/>
      <c r="D177" s="14"/>
      <c r="E177" s="15"/>
      <c r="F177" s="15">
        <v>79.2</v>
      </c>
      <c r="G177" s="15">
        <f>F177</f>
        <v>79.2</v>
      </c>
      <c r="H177" s="110"/>
      <c r="I177" s="50" t="s">
        <v>16</v>
      </c>
      <c r="J177" s="50" t="s">
        <v>16</v>
      </c>
      <c r="K177" s="46"/>
    </row>
    <row r="178" spans="1:11" s="11" customFormat="1" ht="25.5" x14ac:dyDescent="0.25">
      <c r="A178" s="50">
        <v>5</v>
      </c>
      <c r="B178" s="57" t="s">
        <v>126</v>
      </c>
      <c r="C178" s="50"/>
      <c r="D178" s="14"/>
      <c r="E178" s="15"/>
      <c r="F178" s="15">
        <v>269.93</v>
      </c>
      <c r="G178" s="15">
        <v>539.86</v>
      </c>
      <c r="H178" s="44" t="s">
        <v>127</v>
      </c>
      <c r="I178" s="50" t="s">
        <v>125</v>
      </c>
      <c r="J178" s="50" t="s">
        <v>125</v>
      </c>
      <c r="K178" s="46"/>
    </row>
    <row r="179" spans="1:11" s="11" customFormat="1" ht="25.5" x14ac:dyDescent="0.25">
      <c r="A179" s="50">
        <v>6</v>
      </c>
      <c r="B179" s="57" t="s">
        <v>128</v>
      </c>
      <c r="C179" s="50"/>
      <c r="D179" s="14"/>
      <c r="E179" s="15"/>
      <c r="F179" s="15">
        <v>357.5</v>
      </c>
      <c r="G179" s="15">
        <f>F179*2</f>
        <v>715</v>
      </c>
      <c r="H179" s="44" t="s">
        <v>129</v>
      </c>
      <c r="I179" s="50" t="s">
        <v>130</v>
      </c>
      <c r="J179" s="50" t="s">
        <v>130</v>
      </c>
      <c r="K179" s="46"/>
    </row>
    <row r="180" spans="1:11" s="11" customFormat="1" ht="12.75" x14ac:dyDescent="0.25">
      <c r="A180" s="41">
        <v>20</v>
      </c>
      <c r="B180" s="19" t="s">
        <v>131</v>
      </c>
      <c r="C180" s="41"/>
      <c r="D180" s="7">
        <f>D181</f>
        <v>1</v>
      </c>
      <c r="E180" s="7">
        <f>E181</f>
        <v>3724</v>
      </c>
      <c r="F180" s="7">
        <f>F183</f>
        <v>465.35999999999996</v>
      </c>
      <c r="G180" s="7">
        <f>G183</f>
        <v>922.7</v>
      </c>
      <c r="H180" s="19"/>
      <c r="I180" s="43"/>
      <c r="J180" s="43"/>
      <c r="K180" s="41"/>
    </row>
    <row r="181" spans="1:11" s="11" customFormat="1" ht="12.75" x14ac:dyDescent="0.25">
      <c r="A181" s="117" t="s">
        <v>31</v>
      </c>
      <c r="B181" s="117"/>
      <c r="C181" s="41"/>
      <c r="D181" s="7">
        <f>D182</f>
        <v>1</v>
      </c>
      <c r="E181" s="7">
        <f>E182</f>
        <v>3724</v>
      </c>
      <c r="F181" s="7"/>
      <c r="G181" s="7"/>
      <c r="H181" s="19"/>
      <c r="I181" s="43"/>
      <c r="J181" s="43"/>
      <c r="K181" s="41"/>
    </row>
    <row r="182" spans="1:11" s="11" customFormat="1" ht="25.5" x14ac:dyDescent="0.25">
      <c r="A182" s="50">
        <v>1</v>
      </c>
      <c r="B182" s="84" t="s">
        <v>23</v>
      </c>
      <c r="C182" s="50" t="s">
        <v>32</v>
      </c>
      <c r="D182" s="14">
        <v>1</v>
      </c>
      <c r="E182" s="15">
        <v>3724</v>
      </c>
      <c r="F182" s="15"/>
      <c r="G182" s="15"/>
      <c r="H182" s="44" t="s">
        <v>132</v>
      </c>
      <c r="I182" s="45" t="s">
        <v>34</v>
      </c>
      <c r="J182" s="45" t="s">
        <v>34</v>
      </c>
      <c r="K182" s="46"/>
    </row>
    <row r="183" spans="1:11" s="11" customFormat="1" ht="12.75" x14ac:dyDescent="0.25">
      <c r="A183" s="117" t="s">
        <v>37</v>
      </c>
      <c r="B183" s="117"/>
      <c r="C183" s="41"/>
      <c r="D183" s="16"/>
      <c r="E183" s="7"/>
      <c r="F183" s="7">
        <f>SUM(F184:F187)</f>
        <v>465.35999999999996</v>
      </c>
      <c r="G183" s="7">
        <f>SUM(G184:G187)</f>
        <v>922.7</v>
      </c>
      <c r="H183" s="19"/>
      <c r="I183" s="43"/>
      <c r="J183" s="43"/>
      <c r="K183" s="17"/>
    </row>
    <row r="184" spans="1:11" s="11" customFormat="1" ht="12.75" x14ac:dyDescent="0.25">
      <c r="A184" s="50">
        <v>1</v>
      </c>
      <c r="B184" s="57" t="s">
        <v>6</v>
      </c>
      <c r="C184" s="50"/>
      <c r="D184" s="14"/>
      <c r="E184" s="15"/>
      <c r="F184" s="15">
        <v>228.66</v>
      </c>
      <c r="G184" s="15">
        <v>686</v>
      </c>
      <c r="H184" s="110" t="s">
        <v>133</v>
      </c>
      <c r="I184" s="50" t="s">
        <v>6</v>
      </c>
      <c r="J184" s="50" t="s">
        <v>6</v>
      </c>
      <c r="K184" s="46"/>
    </row>
    <row r="185" spans="1:11" s="11" customFormat="1" ht="12.75" x14ac:dyDescent="0.25">
      <c r="A185" s="50">
        <v>2</v>
      </c>
      <c r="B185" s="57" t="s">
        <v>17</v>
      </c>
      <c r="C185" s="50"/>
      <c r="D185" s="14"/>
      <c r="E185" s="15"/>
      <c r="F185" s="15">
        <v>139.5</v>
      </c>
      <c r="G185" s="15">
        <f>F185</f>
        <v>139.5</v>
      </c>
      <c r="H185" s="110"/>
      <c r="I185" s="50" t="s">
        <v>17</v>
      </c>
      <c r="J185" s="50" t="s">
        <v>17</v>
      </c>
      <c r="K185" s="46"/>
    </row>
    <row r="186" spans="1:11" s="11" customFormat="1" ht="12.75" x14ac:dyDescent="0.25">
      <c r="A186" s="50">
        <v>3</v>
      </c>
      <c r="B186" s="57" t="s">
        <v>15</v>
      </c>
      <c r="C186" s="50"/>
      <c r="D186" s="14"/>
      <c r="E186" s="15"/>
      <c r="F186" s="15">
        <v>72</v>
      </c>
      <c r="G186" s="15">
        <f>F186</f>
        <v>72</v>
      </c>
      <c r="H186" s="110"/>
      <c r="I186" s="50" t="s">
        <v>15</v>
      </c>
      <c r="J186" s="50" t="s">
        <v>15</v>
      </c>
      <c r="K186" s="46"/>
    </row>
    <row r="187" spans="1:11" s="11" customFormat="1" ht="12.75" x14ac:dyDescent="0.25">
      <c r="A187" s="50">
        <v>4</v>
      </c>
      <c r="B187" s="57" t="s">
        <v>125</v>
      </c>
      <c r="C187" s="50"/>
      <c r="D187" s="14"/>
      <c r="E187" s="15"/>
      <c r="F187" s="15">
        <v>25.2</v>
      </c>
      <c r="G187" s="15">
        <f>F187</f>
        <v>25.2</v>
      </c>
      <c r="H187" s="110"/>
      <c r="I187" s="50" t="s">
        <v>125</v>
      </c>
      <c r="J187" s="50" t="s">
        <v>125</v>
      </c>
      <c r="K187" s="46"/>
    </row>
    <row r="188" spans="1:11" s="11" customFormat="1" ht="12.75" x14ac:dyDescent="0.25">
      <c r="A188" s="41">
        <v>21</v>
      </c>
      <c r="B188" s="19" t="s">
        <v>134</v>
      </c>
      <c r="C188" s="41"/>
      <c r="D188" s="7">
        <f>D189</f>
        <v>1</v>
      </c>
      <c r="E188" s="7">
        <f>E189</f>
        <v>12068.8</v>
      </c>
      <c r="F188" s="7">
        <f>F192+F193</f>
        <v>565.65</v>
      </c>
      <c r="G188" s="7">
        <f>G192+G193</f>
        <v>895.05</v>
      </c>
      <c r="H188" s="19"/>
      <c r="I188" s="43"/>
      <c r="J188" s="43"/>
      <c r="K188" s="41"/>
    </row>
    <row r="189" spans="1:11" s="11" customFormat="1" ht="12.75" x14ac:dyDescent="0.25">
      <c r="A189" s="117" t="s">
        <v>31</v>
      </c>
      <c r="B189" s="117"/>
      <c r="C189" s="41"/>
      <c r="D189" s="7">
        <f>D190</f>
        <v>1</v>
      </c>
      <c r="E189" s="7">
        <f>E190</f>
        <v>12068.8</v>
      </c>
      <c r="F189" s="7"/>
      <c r="G189" s="7"/>
      <c r="H189" s="19"/>
      <c r="I189" s="43"/>
      <c r="J189" s="43"/>
      <c r="K189" s="41"/>
    </row>
    <row r="190" spans="1:11" s="11" customFormat="1" ht="25.5" x14ac:dyDescent="0.25">
      <c r="A190" s="50">
        <v>1</v>
      </c>
      <c r="B190" s="84" t="s">
        <v>23</v>
      </c>
      <c r="C190" s="50" t="s">
        <v>48</v>
      </c>
      <c r="D190" s="14">
        <v>1</v>
      </c>
      <c r="E190" s="15">
        <v>12068.8</v>
      </c>
      <c r="F190" s="15"/>
      <c r="G190" s="15"/>
      <c r="H190" s="44" t="s">
        <v>135</v>
      </c>
      <c r="I190" s="45"/>
      <c r="J190" s="45"/>
      <c r="K190" s="46"/>
    </row>
    <row r="191" spans="1:11" s="11" customFormat="1" ht="12.75" x14ac:dyDescent="0.25">
      <c r="A191" s="117" t="s">
        <v>37</v>
      </c>
      <c r="B191" s="117"/>
      <c r="C191" s="50"/>
      <c r="D191" s="14"/>
      <c r="E191" s="15"/>
      <c r="F191" s="7">
        <f>SUM(F192:F193)</f>
        <v>565.65</v>
      </c>
      <c r="G191" s="7">
        <f>SUM(G192:G193)</f>
        <v>895.05</v>
      </c>
      <c r="H191" s="57"/>
      <c r="I191" s="45"/>
      <c r="J191" s="45"/>
      <c r="K191" s="46"/>
    </row>
    <row r="192" spans="1:11" s="11" customFormat="1" ht="12.75" x14ac:dyDescent="0.25">
      <c r="A192" s="50">
        <v>1</v>
      </c>
      <c r="B192" s="57" t="s">
        <v>6</v>
      </c>
      <c r="C192" s="50"/>
      <c r="D192" s="14"/>
      <c r="E192" s="15"/>
      <c r="F192" s="15">
        <f>G192/2</f>
        <v>329.4</v>
      </c>
      <c r="G192" s="15">
        <v>658.8</v>
      </c>
      <c r="H192" s="110" t="s">
        <v>136</v>
      </c>
      <c r="I192" s="120" t="s">
        <v>6</v>
      </c>
      <c r="J192" s="120" t="s">
        <v>6</v>
      </c>
      <c r="K192" s="46"/>
    </row>
    <row r="193" spans="1:11" s="11" customFormat="1" ht="12.75" x14ac:dyDescent="0.25">
      <c r="A193" s="50">
        <v>2</v>
      </c>
      <c r="B193" s="56" t="s">
        <v>137</v>
      </c>
      <c r="C193" s="50"/>
      <c r="D193" s="14"/>
      <c r="E193" s="15"/>
      <c r="F193" s="15">
        <v>236.25</v>
      </c>
      <c r="G193" s="15">
        <f>F193</f>
        <v>236.25</v>
      </c>
      <c r="H193" s="110"/>
      <c r="I193" s="120"/>
      <c r="J193" s="120"/>
      <c r="K193" s="46"/>
    </row>
    <row r="194" spans="1:11" s="40" customFormat="1" ht="12.75" x14ac:dyDescent="0.25">
      <c r="A194" s="36" t="s">
        <v>13</v>
      </c>
      <c r="B194" s="37" t="s">
        <v>138</v>
      </c>
      <c r="C194" s="36"/>
      <c r="D194" s="38">
        <f>D195+D239</f>
        <v>132</v>
      </c>
      <c r="E194" s="38">
        <f>E195+E239</f>
        <v>254897.77000000002</v>
      </c>
      <c r="F194" s="38">
        <f t="shared" ref="F194:G194" si="1">F195+F239</f>
        <v>46253.473899999997</v>
      </c>
      <c r="G194" s="38">
        <f t="shared" si="1"/>
        <v>52567.958900000005</v>
      </c>
      <c r="H194" s="37"/>
      <c r="I194" s="39"/>
      <c r="J194" s="39"/>
      <c r="K194" s="36"/>
    </row>
    <row r="195" spans="1:11" s="11" customFormat="1" ht="12.75" x14ac:dyDescent="0.25">
      <c r="A195" s="41" t="s">
        <v>13</v>
      </c>
      <c r="B195" s="19" t="s">
        <v>139</v>
      </c>
      <c r="C195" s="41"/>
      <c r="D195" s="7">
        <f>D196+D212+D220+D227+D233</f>
        <v>10</v>
      </c>
      <c r="E195" s="7">
        <f>E196+E212+E220+E227+E233</f>
        <v>23650.7</v>
      </c>
      <c r="F195" s="7">
        <f t="shared" ref="F195:G195" si="2">F196+F212+F220+F227+F233</f>
        <v>1926.865</v>
      </c>
      <c r="G195" s="7">
        <f t="shared" si="2"/>
        <v>2811.48</v>
      </c>
      <c r="H195" s="19"/>
      <c r="I195" s="43"/>
      <c r="J195" s="43"/>
      <c r="K195" s="41"/>
    </row>
    <row r="196" spans="1:11" s="11" customFormat="1" ht="27" x14ac:dyDescent="0.25">
      <c r="A196" s="41">
        <v>22</v>
      </c>
      <c r="B196" s="19" t="s">
        <v>736</v>
      </c>
      <c r="C196" s="41"/>
      <c r="D196" s="7">
        <f>D197</f>
        <v>6</v>
      </c>
      <c r="E196" s="7">
        <f>E197</f>
        <v>13565.800000000001</v>
      </c>
      <c r="F196" s="7">
        <f>F204</f>
        <v>660.09499999999991</v>
      </c>
      <c r="G196" s="7">
        <f>G204</f>
        <v>872.77</v>
      </c>
      <c r="H196" s="19"/>
      <c r="I196" s="43"/>
      <c r="J196" s="43"/>
      <c r="K196" s="41"/>
    </row>
    <row r="197" spans="1:11" s="11" customFormat="1" ht="12.75" x14ac:dyDescent="0.25">
      <c r="A197" s="117" t="s">
        <v>31</v>
      </c>
      <c r="B197" s="117"/>
      <c r="C197" s="41"/>
      <c r="D197" s="7">
        <f>SUM(D198:D203)</f>
        <v>6</v>
      </c>
      <c r="E197" s="7">
        <f>SUM(E198:E203)</f>
        <v>13565.800000000001</v>
      </c>
      <c r="F197" s="7"/>
      <c r="G197" s="7"/>
      <c r="H197" s="44"/>
      <c r="I197" s="45"/>
      <c r="J197" s="45"/>
      <c r="K197" s="46"/>
    </row>
    <row r="198" spans="1:11" s="11" customFormat="1" ht="25.5" x14ac:dyDescent="0.25">
      <c r="A198" s="50">
        <v>1</v>
      </c>
      <c r="B198" s="84" t="s">
        <v>140</v>
      </c>
      <c r="C198" s="50" t="s">
        <v>32</v>
      </c>
      <c r="D198" s="14">
        <v>1</v>
      </c>
      <c r="E198" s="15">
        <v>4526.6000000000004</v>
      </c>
      <c r="F198" s="15"/>
      <c r="G198" s="15"/>
      <c r="H198" s="44" t="s">
        <v>141</v>
      </c>
      <c r="I198" s="120" t="s">
        <v>34</v>
      </c>
      <c r="J198" s="120" t="s">
        <v>34</v>
      </c>
      <c r="K198" s="46"/>
    </row>
    <row r="199" spans="1:11" s="11" customFormat="1" ht="25.5" x14ac:dyDescent="0.25">
      <c r="A199" s="50">
        <v>2</v>
      </c>
      <c r="B199" s="84" t="s">
        <v>142</v>
      </c>
      <c r="C199" s="50" t="s">
        <v>143</v>
      </c>
      <c r="D199" s="14">
        <v>1</v>
      </c>
      <c r="E199" s="15">
        <v>959</v>
      </c>
      <c r="F199" s="15"/>
      <c r="G199" s="15"/>
      <c r="H199" s="44" t="s">
        <v>144</v>
      </c>
      <c r="I199" s="120"/>
      <c r="J199" s="120"/>
      <c r="K199" s="46"/>
    </row>
    <row r="200" spans="1:11" s="11" customFormat="1" ht="25.5" x14ac:dyDescent="0.25">
      <c r="A200" s="50">
        <v>3</v>
      </c>
      <c r="B200" s="84" t="s">
        <v>145</v>
      </c>
      <c r="C200" s="50" t="s">
        <v>146</v>
      </c>
      <c r="D200" s="14">
        <v>1</v>
      </c>
      <c r="E200" s="15">
        <v>3000</v>
      </c>
      <c r="F200" s="15"/>
      <c r="G200" s="15"/>
      <c r="H200" s="44" t="s">
        <v>147</v>
      </c>
      <c r="I200" s="120"/>
      <c r="J200" s="120"/>
      <c r="K200" s="46"/>
    </row>
    <row r="201" spans="1:11" s="11" customFormat="1" ht="25.5" x14ac:dyDescent="0.25">
      <c r="A201" s="50">
        <v>4</v>
      </c>
      <c r="B201" s="84" t="s">
        <v>148</v>
      </c>
      <c r="C201" s="50" t="s">
        <v>149</v>
      </c>
      <c r="D201" s="14">
        <v>1</v>
      </c>
      <c r="E201" s="15">
        <v>1600</v>
      </c>
      <c r="F201" s="15"/>
      <c r="G201" s="15"/>
      <c r="H201" s="44" t="s">
        <v>150</v>
      </c>
      <c r="I201" s="120"/>
      <c r="J201" s="120"/>
      <c r="K201" s="46"/>
    </row>
    <row r="202" spans="1:11" s="11" customFormat="1" ht="25.5" x14ac:dyDescent="0.25">
      <c r="A202" s="50">
        <v>5</v>
      </c>
      <c r="B202" s="84" t="s">
        <v>151</v>
      </c>
      <c r="C202" s="50" t="s">
        <v>152</v>
      </c>
      <c r="D202" s="14">
        <v>1</v>
      </c>
      <c r="E202" s="15">
        <v>1600</v>
      </c>
      <c r="F202" s="15"/>
      <c r="G202" s="15"/>
      <c r="H202" s="44" t="s">
        <v>153</v>
      </c>
      <c r="I202" s="120"/>
      <c r="J202" s="120"/>
      <c r="K202" s="46"/>
    </row>
    <row r="203" spans="1:11" s="11" customFormat="1" ht="25.5" x14ac:dyDescent="0.25">
      <c r="A203" s="50">
        <v>5</v>
      </c>
      <c r="B203" s="84" t="s">
        <v>34</v>
      </c>
      <c r="C203" s="50" t="s">
        <v>32</v>
      </c>
      <c r="D203" s="14">
        <v>1</v>
      </c>
      <c r="E203" s="15">
        <v>1880.2</v>
      </c>
      <c r="F203" s="15"/>
      <c r="G203" s="15"/>
      <c r="H203" s="44" t="s">
        <v>154</v>
      </c>
      <c r="I203" s="120"/>
      <c r="J203" s="120"/>
      <c r="K203" s="46"/>
    </row>
    <row r="204" spans="1:11" s="11" customFormat="1" ht="12.75" x14ac:dyDescent="0.25">
      <c r="A204" s="117" t="s">
        <v>37</v>
      </c>
      <c r="B204" s="117"/>
      <c r="C204" s="41"/>
      <c r="D204" s="16"/>
      <c r="E204" s="7"/>
      <c r="F204" s="7">
        <f>SUM(F205:F211)</f>
        <v>660.09499999999991</v>
      </c>
      <c r="G204" s="7">
        <f>SUM(G205:G211)</f>
        <v>872.77</v>
      </c>
      <c r="H204" s="19"/>
      <c r="I204" s="45"/>
      <c r="J204" s="45"/>
      <c r="K204" s="46"/>
    </row>
    <row r="205" spans="1:11" s="11" customFormat="1" ht="25.5" x14ac:dyDescent="0.25">
      <c r="A205" s="50">
        <v>1</v>
      </c>
      <c r="B205" s="84" t="s">
        <v>155</v>
      </c>
      <c r="C205" s="50"/>
      <c r="D205" s="14"/>
      <c r="E205" s="15"/>
      <c r="F205" s="15">
        <f>G205/2</f>
        <v>212.67500000000001</v>
      </c>
      <c r="G205" s="15">
        <v>425.35</v>
      </c>
      <c r="H205" s="123" t="s">
        <v>156</v>
      </c>
      <c r="I205" s="50" t="s">
        <v>157</v>
      </c>
      <c r="J205" s="50" t="s">
        <v>157</v>
      </c>
      <c r="K205" s="46"/>
    </row>
    <row r="206" spans="1:11" s="11" customFormat="1" ht="12.75" x14ac:dyDescent="0.25">
      <c r="A206" s="50">
        <v>2</v>
      </c>
      <c r="B206" s="84" t="s">
        <v>15</v>
      </c>
      <c r="C206" s="50"/>
      <c r="D206" s="14"/>
      <c r="E206" s="15"/>
      <c r="F206" s="15">
        <v>25</v>
      </c>
      <c r="G206" s="15">
        <f>F206</f>
        <v>25</v>
      </c>
      <c r="H206" s="123"/>
      <c r="I206" s="50" t="s">
        <v>15</v>
      </c>
      <c r="J206" s="50" t="s">
        <v>15</v>
      </c>
      <c r="K206" s="46"/>
    </row>
    <row r="207" spans="1:11" s="11" customFormat="1" ht="12.75" x14ac:dyDescent="0.25">
      <c r="A207" s="50">
        <v>2</v>
      </c>
      <c r="B207" s="84" t="s">
        <v>158</v>
      </c>
      <c r="C207" s="50"/>
      <c r="D207" s="14"/>
      <c r="E207" s="15"/>
      <c r="F207" s="15">
        <v>120</v>
      </c>
      <c r="G207" s="15">
        <v>120</v>
      </c>
      <c r="H207" s="44" t="s">
        <v>144</v>
      </c>
      <c r="I207" s="124" t="s">
        <v>159</v>
      </c>
      <c r="J207" s="124" t="s">
        <v>159</v>
      </c>
      <c r="K207" s="46"/>
    </row>
    <row r="208" spans="1:11" s="11" customFormat="1" ht="12.75" x14ac:dyDescent="0.25">
      <c r="A208" s="50">
        <v>3</v>
      </c>
      <c r="B208" s="84" t="s">
        <v>160</v>
      </c>
      <c r="C208" s="50"/>
      <c r="D208" s="14"/>
      <c r="E208" s="15"/>
      <c r="F208" s="15">
        <v>56.9</v>
      </c>
      <c r="G208" s="15">
        <v>56.9</v>
      </c>
      <c r="H208" s="44" t="s">
        <v>147</v>
      </c>
      <c r="I208" s="124"/>
      <c r="J208" s="124"/>
      <c r="K208" s="46"/>
    </row>
    <row r="209" spans="1:11" s="11" customFormat="1" ht="12.75" x14ac:dyDescent="0.25">
      <c r="A209" s="50">
        <v>4</v>
      </c>
      <c r="B209" s="84" t="s">
        <v>161</v>
      </c>
      <c r="C209" s="50"/>
      <c r="D209" s="14"/>
      <c r="E209" s="15"/>
      <c r="F209" s="15">
        <v>54</v>
      </c>
      <c r="G209" s="15">
        <v>54</v>
      </c>
      <c r="H209" s="44" t="s">
        <v>150</v>
      </c>
      <c r="I209" s="124"/>
      <c r="J209" s="124"/>
      <c r="K209" s="46"/>
    </row>
    <row r="210" spans="1:11" s="11" customFormat="1" ht="12.75" x14ac:dyDescent="0.25">
      <c r="A210" s="50">
        <v>5</v>
      </c>
      <c r="B210" s="84" t="s">
        <v>162</v>
      </c>
      <c r="C210" s="41"/>
      <c r="D210" s="16"/>
      <c r="E210" s="7"/>
      <c r="F210" s="15">
        <v>68.88</v>
      </c>
      <c r="G210" s="15">
        <f>F210</f>
        <v>68.88</v>
      </c>
      <c r="H210" s="44" t="s">
        <v>153</v>
      </c>
      <c r="I210" s="124"/>
      <c r="J210" s="124"/>
      <c r="K210" s="41"/>
    </row>
    <row r="211" spans="1:11" s="11" customFormat="1" ht="25.5" x14ac:dyDescent="0.25">
      <c r="A211" s="50">
        <v>6</v>
      </c>
      <c r="B211" s="84" t="s">
        <v>17</v>
      </c>
      <c r="C211" s="41"/>
      <c r="D211" s="16"/>
      <c r="E211" s="7"/>
      <c r="F211" s="15">
        <v>122.64</v>
      </c>
      <c r="G211" s="15">
        <f>F211</f>
        <v>122.64</v>
      </c>
      <c r="H211" s="57" t="s">
        <v>163</v>
      </c>
      <c r="I211" s="50" t="s">
        <v>17</v>
      </c>
      <c r="J211" s="50" t="s">
        <v>17</v>
      </c>
      <c r="K211" s="41"/>
    </row>
    <row r="212" spans="1:11" s="11" customFormat="1" ht="40.5" x14ac:dyDescent="0.25">
      <c r="A212" s="41">
        <v>23</v>
      </c>
      <c r="B212" s="48" t="s">
        <v>737</v>
      </c>
      <c r="C212" s="21"/>
      <c r="D212" s="7">
        <f>D213</f>
        <v>1</v>
      </c>
      <c r="E212" s="7">
        <f>E213</f>
        <v>5385.9</v>
      </c>
      <c r="F212" s="8">
        <f>F215</f>
        <v>749.8</v>
      </c>
      <c r="G212" s="8">
        <f>G215</f>
        <v>958.8</v>
      </c>
      <c r="H212" s="9"/>
      <c r="I212" s="10"/>
      <c r="J212" s="10"/>
      <c r="K212" s="58" t="s">
        <v>730</v>
      </c>
    </row>
    <row r="213" spans="1:11" s="11" customFormat="1" ht="12.75" x14ac:dyDescent="0.25">
      <c r="A213" s="117" t="s">
        <v>233</v>
      </c>
      <c r="B213" s="117"/>
      <c r="C213" s="17"/>
      <c r="D213" s="7">
        <f>D214</f>
        <v>1</v>
      </c>
      <c r="E213" s="7">
        <f>E214</f>
        <v>5385.9</v>
      </c>
      <c r="F213" s="7"/>
      <c r="G213" s="7"/>
      <c r="H213" s="67"/>
      <c r="I213" s="10"/>
      <c r="J213" s="10"/>
      <c r="K213" s="10"/>
    </row>
    <row r="214" spans="1:11" s="11" customFormat="1" ht="25.5" x14ac:dyDescent="0.25">
      <c r="A214" s="50">
        <v>1</v>
      </c>
      <c r="B214" s="12" t="s">
        <v>178</v>
      </c>
      <c r="C214" s="46" t="s">
        <v>298</v>
      </c>
      <c r="D214" s="14">
        <v>1</v>
      </c>
      <c r="E214" s="15">
        <v>5385.9</v>
      </c>
      <c r="F214" s="15"/>
      <c r="G214" s="15"/>
      <c r="H214" s="44" t="s">
        <v>626</v>
      </c>
      <c r="I214" s="21" t="s">
        <v>181</v>
      </c>
      <c r="J214" s="21" t="s">
        <v>181</v>
      </c>
      <c r="K214" s="10"/>
    </row>
    <row r="215" spans="1:11" s="11" customFormat="1" ht="12.75" x14ac:dyDescent="0.25">
      <c r="A215" s="118" t="s">
        <v>5</v>
      </c>
      <c r="B215" s="118"/>
      <c r="C215" s="17"/>
      <c r="D215" s="16"/>
      <c r="E215" s="7"/>
      <c r="F215" s="8">
        <f>SUM(F216:F219)</f>
        <v>749.8</v>
      </c>
      <c r="G215" s="8">
        <f>SUM(G216:G219)</f>
        <v>958.8</v>
      </c>
      <c r="H215" s="67" t="s">
        <v>42</v>
      </c>
      <c r="I215" s="10"/>
      <c r="J215" s="10"/>
      <c r="K215" s="10"/>
    </row>
    <row r="216" spans="1:11" s="11" customFormat="1" ht="12.75" x14ac:dyDescent="0.25">
      <c r="A216" s="50">
        <v>1</v>
      </c>
      <c r="B216" s="13" t="s">
        <v>627</v>
      </c>
      <c r="C216" s="46"/>
      <c r="D216" s="14"/>
      <c r="E216" s="15"/>
      <c r="F216" s="15">
        <v>98.8</v>
      </c>
      <c r="G216" s="15">
        <f>F216</f>
        <v>98.8</v>
      </c>
      <c r="H216" s="9"/>
      <c r="I216" s="105" t="s">
        <v>27</v>
      </c>
      <c r="J216" s="105" t="s">
        <v>27</v>
      </c>
      <c r="K216" s="10"/>
    </row>
    <row r="217" spans="1:11" s="11" customFormat="1" ht="12.75" x14ac:dyDescent="0.25">
      <c r="A217" s="50">
        <v>2</v>
      </c>
      <c r="B217" s="13" t="s">
        <v>628</v>
      </c>
      <c r="C217" s="46"/>
      <c r="D217" s="14"/>
      <c r="E217" s="15"/>
      <c r="F217" s="15">
        <v>221</v>
      </c>
      <c r="G217" s="15">
        <f>F217</f>
        <v>221</v>
      </c>
      <c r="H217" s="9"/>
      <c r="I217" s="105"/>
      <c r="J217" s="105"/>
      <c r="K217" s="10"/>
    </row>
    <row r="218" spans="1:11" s="11" customFormat="1" ht="12.75" x14ac:dyDescent="0.25">
      <c r="A218" s="50">
        <v>3</v>
      </c>
      <c r="B218" s="13" t="s">
        <v>629</v>
      </c>
      <c r="C218" s="46"/>
      <c r="D218" s="14"/>
      <c r="E218" s="15"/>
      <c r="F218" s="15">
        <v>221</v>
      </c>
      <c r="G218" s="15">
        <f>F218</f>
        <v>221</v>
      </c>
      <c r="H218" s="9"/>
      <c r="I218" s="105"/>
      <c r="J218" s="105"/>
      <c r="K218" s="10"/>
    </row>
    <row r="219" spans="1:11" s="11" customFormat="1" ht="12.75" x14ac:dyDescent="0.25">
      <c r="A219" s="50">
        <v>4</v>
      </c>
      <c r="B219" s="13" t="s">
        <v>630</v>
      </c>
      <c r="C219" s="46"/>
      <c r="D219" s="14"/>
      <c r="E219" s="15"/>
      <c r="F219" s="15">
        <f>G219/2</f>
        <v>209</v>
      </c>
      <c r="G219" s="15">
        <v>418</v>
      </c>
      <c r="H219" s="9"/>
      <c r="I219" s="105"/>
      <c r="J219" s="105"/>
      <c r="K219" s="10"/>
    </row>
    <row r="220" spans="1:11" s="11" customFormat="1" ht="26.25" x14ac:dyDescent="0.25">
      <c r="A220" s="41">
        <v>24</v>
      </c>
      <c r="B220" s="19" t="s">
        <v>738</v>
      </c>
      <c r="C220" s="41"/>
      <c r="D220" s="7">
        <f>D222</f>
        <v>1</v>
      </c>
      <c r="E220" s="7">
        <f>E222</f>
        <v>1200</v>
      </c>
      <c r="F220" s="7">
        <f>F223</f>
        <v>197.97</v>
      </c>
      <c r="G220" s="7">
        <f>G223</f>
        <v>500.22</v>
      </c>
      <c r="H220" s="19"/>
      <c r="I220" s="43"/>
      <c r="J220" s="43"/>
      <c r="K220" s="41"/>
    </row>
    <row r="221" spans="1:11" s="11" customFormat="1" ht="12.75" x14ac:dyDescent="0.25">
      <c r="A221" s="117" t="s">
        <v>31</v>
      </c>
      <c r="B221" s="117"/>
      <c r="C221" s="41"/>
      <c r="D221" s="16"/>
      <c r="E221" s="7"/>
      <c r="F221" s="7"/>
      <c r="G221" s="7"/>
      <c r="H221" s="19"/>
      <c r="I221" s="43"/>
      <c r="J221" s="43"/>
      <c r="K221" s="41"/>
    </row>
    <row r="222" spans="1:11" s="11" customFormat="1" ht="38.25" x14ac:dyDescent="0.25">
      <c r="A222" s="50">
        <v>1</v>
      </c>
      <c r="B222" s="84" t="s">
        <v>23</v>
      </c>
      <c r="C222" s="50" t="s">
        <v>32</v>
      </c>
      <c r="D222" s="14">
        <v>1</v>
      </c>
      <c r="E222" s="15">
        <v>1200</v>
      </c>
      <c r="F222" s="15"/>
      <c r="G222" s="15"/>
      <c r="H222" s="44" t="s">
        <v>164</v>
      </c>
      <c r="I222" s="45" t="s">
        <v>34</v>
      </c>
      <c r="J222" s="45" t="s">
        <v>34</v>
      </c>
      <c r="K222" s="46"/>
    </row>
    <row r="223" spans="1:11" s="11" customFormat="1" ht="12.75" x14ac:dyDescent="0.25">
      <c r="A223" s="117" t="s">
        <v>37</v>
      </c>
      <c r="B223" s="117"/>
      <c r="C223" s="41"/>
      <c r="D223" s="16"/>
      <c r="E223" s="7"/>
      <c r="F223" s="7">
        <f>SUM(F224:F226)</f>
        <v>197.97</v>
      </c>
      <c r="G223" s="7">
        <f>SUM(G224:G226)</f>
        <v>500.22</v>
      </c>
      <c r="H223" s="57"/>
      <c r="I223" s="45"/>
      <c r="J223" s="45"/>
      <c r="K223" s="46"/>
    </row>
    <row r="224" spans="1:11" s="11" customFormat="1" ht="12.75" x14ac:dyDescent="0.25">
      <c r="A224" s="50">
        <v>1</v>
      </c>
      <c r="B224" s="57" t="s">
        <v>6</v>
      </c>
      <c r="C224" s="50"/>
      <c r="D224" s="14"/>
      <c r="E224" s="15"/>
      <c r="F224" s="15">
        <f>G224/2</f>
        <v>93.69</v>
      </c>
      <c r="G224" s="15">
        <v>187.38</v>
      </c>
      <c r="H224" s="110" t="s">
        <v>170</v>
      </c>
      <c r="I224" s="120" t="s">
        <v>6</v>
      </c>
      <c r="J224" s="120" t="s">
        <v>6</v>
      </c>
      <c r="K224" s="46"/>
    </row>
    <row r="225" spans="1:11" s="11" customFormat="1" ht="12.75" x14ac:dyDescent="0.25">
      <c r="A225" s="50">
        <v>2</v>
      </c>
      <c r="B225" s="57" t="s">
        <v>21</v>
      </c>
      <c r="C225" s="50"/>
      <c r="D225" s="14"/>
      <c r="E225" s="15"/>
      <c r="F225" s="15">
        <v>84.28</v>
      </c>
      <c r="G225" s="15">
        <f>F225*3</f>
        <v>252.84</v>
      </c>
      <c r="H225" s="110"/>
      <c r="I225" s="120"/>
      <c r="J225" s="120"/>
      <c r="K225" s="46"/>
    </row>
    <row r="226" spans="1:11" s="11" customFormat="1" ht="12.75" x14ac:dyDescent="0.25">
      <c r="A226" s="50">
        <v>3</v>
      </c>
      <c r="B226" s="57" t="s">
        <v>15</v>
      </c>
      <c r="C226" s="50"/>
      <c r="D226" s="14"/>
      <c r="E226" s="15"/>
      <c r="F226" s="15">
        <v>20</v>
      </c>
      <c r="G226" s="15">
        <f>F226*3</f>
        <v>60</v>
      </c>
      <c r="H226" s="110"/>
      <c r="I226" s="120"/>
      <c r="J226" s="120"/>
      <c r="K226" s="46"/>
    </row>
    <row r="227" spans="1:11" s="11" customFormat="1" ht="40.5" x14ac:dyDescent="0.25">
      <c r="A227" s="41">
        <v>25</v>
      </c>
      <c r="B227" s="19" t="s">
        <v>739</v>
      </c>
      <c r="C227" s="41"/>
      <c r="D227" s="7">
        <f>D229</f>
        <v>1</v>
      </c>
      <c r="E227" s="7">
        <f>E229</f>
        <v>1200</v>
      </c>
      <c r="F227" s="7">
        <f>F231+F232</f>
        <v>160.69</v>
      </c>
      <c r="G227" s="7">
        <f>G231+G232</f>
        <v>321.38</v>
      </c>
      <c r="H227" s="19"/>
      <c r="I227" s="43"/>
      <c r="J227" s="43"/>
      <c r="K227" s="41"/>
    </row>
    <row r="228" spans="1:11" s="11" customFormat="1" ht="12.75" x14ac:dyDescent="0.25">
      <c r="A228" s="117" t="s">
        <v>31</v>
      </c>
      <c r="B228" s="117"/>
      <c r="C228" s="41"/>
      <c r="D228" s="16"/>
      <c r="E228" s="7"/>
      <c r="F228" s="7"/>
      <c r="G228" s="7"/>
      <c r="H228" s="19"/>
      <c r="I228" s="43"/>
      <c r="J228" s="43"/>
      <c r="K228" s="41"/>
    </row>
    <row r="229" spans="1:11" s="11" customFormat="1" ht="25.5" x14ac:dyDescent="0.25">
      <c r="A229" s="50">
        <v>1</v>
      </c>
      <c r="B229" s="84" t="s">
        <v>23</v>
      </c>
      <c r="C229" s="50" t="s">
        <v>32</v>
      </c>
      <c r="D229" s="14">
        <v>1</v>
      </c>
      <c r="E229" s="15">
        <v>1200</v>
      </c>
      <c r="F229" s="15"/>
      <c r="G229" s="15"/>
      <c r="H229" s="44" t="s">
        <v>171</v>
      </c>
      <c r="I229" s="45" t="s">
        <v>34</v>
      </c>
      <c r="J229" s="45" t="s">
        <v>34</v>
      </c>
      <c r="K229" s="46"/>
    </row>
    <row r="230" spans="1:11" s="11" customFormat="1" ht="12.75" x14ac:dyDescent="0.25">
      <c r="A230" s="117" t="s">
        <v>37</v>
      </c>
      <c r="B230" s="117"/>
      <c r="C230" s="41"/>
      <c r="D230" s="16"/>
      <c r="E230" s="7"/>
      <c r="F230" s="7">
        <f>F231+F232</f>
        <v>160.69</v>
      </c>
      <c r="G230" s="7">
        <f>G231+G232</f>
        <v>321.38</v>
      </c>
      <c r="H230" s="19"/>
      <c r="I230" s="43"/>
      <c r="J230" s="43"/>
      <c r="K230" s="17"/>
    </row>
    <row r="231" spans="1:11" s="11" customFormat="1" ht="12.75" x14ac:dyDescent="0.25">
      <c r="A231" s="50">
        <v>1</v>
      </c>
      <c r="B231" s="57" t="s">
        <v>6</v>
      </c>
      <c r="C231" s="50"/>
      <c r="D231" s="14"/>
      <c r="E231" s="15"/>
      <c r="F231" s="15">
        <f>G231/2</f>
        <v>93.69</v>
      </c>
      <c r="G231" s="15">
        <v>187.38</v>
      </c>
      <c r="H231" s="110" t="s">
        <v>172</v>
      </c>
      <c r="I231" s="45" t="s">
        <v>6</v>
      </c>
      <c r="J231" s="45" t="s">
        <v>6</v>
      </c>
      <c r="K231" s="46"/>
    </row>
    <row r="232" spans="1:11" s="11" customFormat="1" ht="12.75" x14ac:dyDescent="0.25">
      <c r="A232" s="50">
        <v>2</v>
      </c>
      <c r="B232" s="57" t="s">
        <v>15</v>
      </c>
      <c r="C232" s="50"/>
      <c r="D232" s="14"/>
      <c r="E232" s="15"/>
      <c r="F232" s="15">
        <v>67</v>
      </c>
      <c r="G232" s="15">
        <f>F232*2</f>
        <v>134</v>
      </c>
      <c r="H232" s="110"/>
      <c r="I232" s="50" t="s">
        <v>15</v>
      </c>
      <c r="J232" s="50" t="s">
        <v>15</v>
      </c>
      <c r="K232" s="46"/>
    </row>
    <row r="233" spans="1:11" s="11" customFormat="1" ht="26.25" x14ac:dyDescent="0.25">
      <c r="A233" s="41">
        <v>26</v>
      </c>
      <c r="B233" s="19" t="s">
        <v>740</v>
      </c>
      <c r="C233" s="41"/>
      <c r="D233" s="7">
        <f>D234</f>
        <v>1</v>
      </c>
      <c r="E233" s="7">
        <f>E234</f>
        <v>2299</v>
      </c>
      <c r="F233" s="7">
        <f>F236</f>
        <v>158.31</v>
      </c>
      <c r="G233" s="7">
        <f>G236</f>
        <v>158.31</v>
      </c>
      <c r="H233" s="19"/>
      <c r="I233" s="43"/>
      <c r="J233" s="43"/>
      <c r="K233" s="41"/>
    </row>
    <row r="234" spans="1:11" s="11" customFormat="1" ht="12.75" x14ac:dyDescent="0.25">
      <c r="A234" s="117" t="s">
        <v>31</v>
      </c>
      <c r="B234" s="117"/>
      <c r="C234" s="41"/>
      <c r="D234" s="7">
        <f>D235</f>
        <v>1</v>
      </c>
      <c r="E234" s="7">
        <f>E235</f>
        <v>2299</v>
      </c>
      <c r="F234" s="7"/>
      <c r="G234" s="7"/>
      <c r="H234" s="19"/>
      <c r="I234" s="43"/>
      <c r="J234" s="43"/>
      <c r="K234" s="41"/>
    </row>
    <row r="235" spans="1:11" s="11" customFormat="1" ht="38.25" x14ac:dyDescent="0.25">
      <c r="A235" s="50">
        <v>1</v>
      </c>
      <c r="B235" s="84" t="s">
        <v>23</v>
      </c>
      <c r="C235" s="50" t="s">
        <v>32</v>
      </c>
      <c r="D235" s="14">
        <v>1</v>
      </c>
      <c r="E235" s="15">
        <v>2299</v>
      </c>
      <c r="F235" s="15"/>
      <c r="G235" s="15"/>
      <c r="H235" s="44" t="s">
        <v>173</v>
      </c>
      <c r="I235" s="45" t="s">
        <v>34</v>
      </c>
      <c r="J235" s="45" t="s">
        <v>34</v>
      </c>
      <c r="K235" s="46"/>
    </row>
    <row r="236" spans="1:11" s="11" customFormat="1" ht="12.75" x14ac:dyDescent="0.25">
      <c r="A236" s="117" t="s">
        <v>37</v>
      </c>
      <c r="B236" s="117"/>
      <c r="C236" s="41"/>
      <c r="D236" s="16"/>
      <c r="E236" s="7"/>
      <c r="F236" s="7">
        <f>SUM(F237:F238)</f>
        <v>158.31</v>
      </c>
      <c r="G236" s="7">
        <f>SUM(G237:G238)</f>
        <v>158.31</v>
      </c>
      <c r="H236" s="57"/>
      <c r="I236" s="45"/>
      <c r="J236" s="45"/>
      <c r="K236" s="46"/>
    </row>
    <row r="237" spans="1:11" s="11" customFormat="1" ht="12.75" x14ac:dyDescent="0.25">
      <c r="A237" s="50">
        <v>1</v>
      </c>
      <c r="B237" s="57" t="s">
        <v>6</v>
      </c>
      <c r="C237" s="50"/>
      <c r="D237" s="14"/>
      <c r="E237" s="15"/>
      <c r="F237" s="15">
        <v>141.75</v>
      </c>
      <c r="G237" s="15">
        <f>F237</f>
        <v>141.75</v>
      </c>
      <c r="H237" s="110" t="s">
        <v>174</v>
      </c>
      <c r="I237" s="120" t="s">
        <v>6</v>
      </c>
      <c r="J237" s="120" t="s">
        <v>6</v>
      </c>
      <c r="K237" s="46"/>
    </row>
    <row r="238" spans="1:11" s="11" customFormat="1" ht="12.75" x14ac:dyDescent="0.25">
      <c r="A238" s="50">
        <v>2</v>
      </c>
      <c r="B238" s="57" t="s">
        <v>15</v>
      </c>
      <c r="C238" s="50"/>
      <c r="D238" s="14"/>
      <c r="E238" s="15"/>
      <c r="F238" s="15">
        <v>16.559999999999999</v>
      </c>
      <c r="G238" s="15">
        <f>F238</f>
        <v>16.559999999999999</v>
      </c>
      <c r="H238" s="110"/>
      <c r="I238" s="120"/>
      <c r="J238" s="120"/>
      <c r="K238" s="46"/>
    </row>
    <row r="239" spans="1:11" s="11" customFormat="1" ht="12.75" x14ac:dyDescent="0.25">
      <c r="A239" s="41" t="s">
        <v>13</v>
      </c>
      <c r="B239" s="19" t="s">
        <v>175</v>
      </c>
      <c r="C239" s="10"/>
      <c r="D239" s="7">
        <f>D240+D462+D621</f>
        <v>122</v>
      </c>
      <c r="E239" s="7">
        <f>E240+E462+E621</f>
        <v>231247.07</v>
      </c>
      <c r="F239" s="7">
        <f>F240+F462+F621</f>
        <v>44326.608899999999</v>
      </c>
      <c r="G239" s="7">
        <f>G240+G462+G621</f>
        <v>49756.478900000002</v>
      </c>
      <c r="H239" s="67"/>
      <c r="I239" s="10"/>
      <c r="J239" s="10"/>
      <c r="K239" s="10"/>
    </row>
    <row r="240" spans="1:11" s="11" customFormat="1" ht="12.75" x14ac:dyDescent="0.25">
      <c r="A240" s="41" t="s">
        <v>13</v>
      </c>
      <c r="B240" s="19" t="s">
        <v>176</v>
      </c>
      <c r="C240" s="10"/>
      <c r="D240" s="7">
        <f>D241+D267+D292+D314+D326+D366+D394+D410+D420+D437+D450</f>
        <v>72</v>
      </c>
      <c r="E240" s="7">
        <f>E241+E267+E292+E314+E326+E366+E394+E410+E420+E437+E450</f>
        <v>49828.770000000004</v>
      </c>
      <c r="F240" s="7">
        <f>F241+F267+F292+F314+F326+F366+F394+F410+F420+F437+F450</f>
        <v>15367.922999999999</v>
      </c>
      <c r="G240" s="7">
        <f>G241+G267+G292+G314+G326+G366+G394+G410+G420+G437+G450</f>
        <v>15367.922999999999</v>
      </c>
      <c r="H240" s="67"/>
      <c r="I240" s="10"/>
      <c r="J240" s="10"/>
      <c r="K240" s="10"/>
    </row>
    <row r="241" spans="1:11" s="11" customFormat="1" ht="12.75" x14ac:dyDescent="0.25">
      <c r="A241" s="41">
        <v>27</v>
      </c>
      <c r="B241" s="19" t="s">
        <v>177</v>
      </c>
      <c r="C241" s="46"/>
      <c r="D241" s="7">
        <f>D242</f>
        <v>10</v>
      </c>
      <c r="E241" s="7">
        <f>E242</f>
        <v>4541.09</v>
      </c>
      <c r="F241" s="7">
        <f>F253</f>
        <v>1598.3000000000002</v>
      </c>
      <c r="G241" s="7">
        <f>G253</f>
        <v>1598.3000000000002</v>
      </c>
      <c r="H241" s="9"/>
      <c r="I241" s="21"/>
      <c r="J241" s="21"/>
      <c r="K241" s="21"/>
    </row>
    <row r="242" spans="1:11" s="11" customFormat="1" ht="12.75" x14ac:dyDescent="0.25">
      <c r="A242" s="117" t="s">
        <v>31</v>
      </c>
      <c r="B242" s="117"/>
      <c r="C242" s="17"/>
      <c r="D242" s="7">
        <f>SUM(D243:D252)</f>
        <v>10</v>
      </c>
      <c r="E242" s="7">
        <f>SUM(E243:E252)</f>
        <v>4541.09</v>
      </c>
      <c r="F242" s="7">
        <f t="shared" ref="F242:G242" si="3">SUM(F243:F252)</f>
        <v>0</v>
      </c>
      <c r="G242" s="7">
        <f t="shared" si="3"/>
        <v>0</v>
      </c>
      <c r="H242" s="67"/>
      <c r="I242" s="10"/>
      <c r="J242" s="10"/>
      <c r="K242" s="10"/>
    </row>
    <row r="243" spans="1:11" s="11" customFormat="1" ht="12.75" x14ac:dyDescent="0.25">
      <c r="A243" s="50">
        <v>1</v>
      </c>
      <c r="B243" s="13" t="s">
        <v>178</v>
      </c>
      <c r="C243" s="46" t="s">
        <v>179</v>
      </c>
      <c r="D243" s="14">
        <v>1</v>
      </c>
      <c r="E243" s="51">
        <v>449.5</v>
      </c>
      <c r="F243" s="15"/>
      <c r="G243" s="15"/>
      <c r="H243" s="44" t="s">
        <v>180</v>
      </c>
      <c r="I243" s="105" t="s">
        <v>181</v>
      </c>
      <c r="J243" s="105" t="s">
        <v>181</v>
      </c>
      <c r="K243" s="21"/>
    </row>
    <row r="244" spans="1:11" s="11" customFormat="1" ht="12.75" x14ac:dyDescent="0.25">
      <c r="A244" s="50">
        <v>2</v>
      </c>
      <c r="B244" s="13" t="s">
        <v>182</v>
      </c>
      <c r="C244" s="46" t="s">
        <v>183</v>
      </c>
      <c r="D244" s="14">
        <v>1</v>
      </c>
      <c r="E244" s="51">
        <v>442</v>
      </c>
      <c r="F244" s="15"/>
      <c r="G244" s="15"/>
      <c r="H244" s="44" t="s">
        <v>184</v>
      </c>
      <c r="I244" s="105"/>
      <c r="J244" s="105"/>
      <c r="K244" s="21"/>
    </row>
    <row r="245" spans="1:11" s="11" customFormat="1" ht="12.75" x14ac:dyDescent="0.25">
      <c r="A245" s="50">
        <v>3</v>
      </c>
      <c r="B245" s="13" t="s">
        <v>185</v>
      </c>
      <c r="C245" s="46" t="s">
        <v>186</v>
      </c>
      <c r="D245" s="14">
        <v>1</v>
      </c>
      <c r="E245" s="51">
        <v>114.5</v>
      </c>
      <c r="F245" s="15"/>
      <c r="G245" s="15"/>
      <c r="H245" s="44" t="s">
        <v>187</v>
      </c>
      <c r="I245" s="105"/>
      <c r="J245" s="105"/>
      <c r="K245" s="21"/>
    </row>
    <row r="246" spans="1:11" s="11" customFormat="1" ht="12.75" x14ac:dyDescent="0.25">
      <c r="A246" s="50">
        <v>4</v>
      </c>
      <c r="B246" s="13" t="s">
        <v>188</v>
      </c>
      <c r="C246" s="46" t="s">
        <v>189</v>
      </c>
      <c r="D246" s="14">
        <v>1</v>
      </c>
      <c r="E246" s="51">
        <v>223.5</v>
      </c>
      <c r="F246" s="15"/>
      <c r="G246" s="15"/>
      <c r="H246" s="44" t="s">
        <v>190</v>
      </c>
      <c r="I246" s="105"/>
      <c r="J246" s="105"/>
      <c r="K246" s="21"/>
    </row>
    <row r="247" spans="1:11" s="11" customFormat="1" ht="12.75" x14ac:dyDescent="0.25">
      <c r="A247" s="50">
        <v>5</v>
      </c>
      <c r="B247" s="13" t="s">
        <v>191</v>
      </c>
      <c r="C247" s="46" t="s">
        <v>192</v>
      </c>
      <c r="D247" s="14">
        <v>1</v>
      </c>
      <c r="E247" s="51">
        <v>197.39</v>
      </c>
      <c r="F247" s="15"/>
      <c r="G247" s="15"/>
      <c r="H247" s="44" t="s">
        <v>193</v>
      </c>
      <c r="I247" s="105"/>
      <c r="J247" s="105"/>
      <c r="K247" s="21"/>
    </row>
    <row r="248" spans="1:11" s="11" customFormat="1" ht="12.75" x14ac:dyDescent="0.25">
      <c r="A248" s="50">
        <v>6</v>
      </c>
      <c r="B248" s="13" t="s">
        <v>194</v>
      </c>
      <c r="C248" s="46" t="s">
        <v>195</v>
      </c>
      <c r="D248" s="14">
        <v>1</v>
      </c>
      <c r="E248" s="51">
        <v>500</v>
      </c>
      <c r="F248" s="15"/>
      <c r="G248" s="15"/>
      <c r="H248" s="44" t="s">
        <v>196</v>
      </c>
      <c r="I248" s="105"/>
      <c r="J248" s="105"/>
      <c r="K248" s="21"/>
    </row>
    <row r="249" spans="1:11" s="11" customFormat="1" ht="12.75" x14ac:dyDescent="0.25">
      <c r="A249" s="50">
        <v>7</v>
      </c>
      <c r="B249" s="13" t="s">
        <v>197</v>
      </c>
      <c r="C249" s="46" t="s">
        <v>198</v>
      </c>
      <c r="D249" s="14">
        <v>1</v>
      </c>
      <c r="E249" s="51">
        <v>783</v>
      </c>
      <c r="F249" s="15"/>
      <c r="G249" s="15"/>
      <c r="H249" s="59" t="s">
        <v>24</v>
      </c>
      <c r="I249" s="105"/>
      <c r="J249" s="105"/>
      <c r="K249" s="21"/>
    </row>
    <row r="250" spans="1:11" s="11" customFormat="1" ht="12.75" x14ac:dyDescent="0.25">
      <c r="A250" s="50">
        <v>8</v>
      </c>
      <c r="B250" s="13" t="s">
        <v>199</v>
      </c>
      <c r="C250" s="46" t="s">
        <v>200</v>
      </c>
      <c r="D250" s="14">
        <v>1</v>
      </c>
      <c r="E250" s="51">
        <v>747.9</v>
      </c>
      <c r="F250" s="15"/>
      <c r="G250" s="15"/>
      <c r="H250" s="44" t="s">
        <v>201</v>
      </c>
      <c r="I250" s="105"/>
      <c r="J250" s="105"/>
      <c r="K250" s="21"/>
    </row>
    <row r="251" spans="1:11" s="11" customFormat="1" ht="12.75" x14ac:dyDescent="0.25">
      <c r="A251" s="50">
        <v>9</v>
      </c>
      <c r="B251" s="13" t="s">
        <v>202</v>
      </c>
      <c r="C251" s="46" t="s">
        <v>203</v>
      </c>
      <c r="D251" s="14">
        <v>1</v>
      </c>
      <c r="E251" s="51">
        <v>553.29999999999995</v>
      </c>
      <c r="F251" s="15"/>
      <c r="G251" s="15"/>
      <c r="H251" s="59" t="s">
        <v>24</v>
      </c>
      <c r="I251" s="105"/>
      <c r="J251" s="105"/>
      <c r="K251" s="21"/>
    </row>
    <row r="252" spans="1:11" s="11" customFormat="1" ht="12.75" x14ac:dyDescent="0.25">
      <c r="A252" s="50">
        <v>10</v>
      </c>
      <c r="B252" s="13" t="s">
        <v>204</v>
      </c>
      <c r="C252" s="46" t="s">
        <v>205</v>
      </c>
      <c r="D252" s="14">
        <v>1</v>
      </c>
      <c r="E252" s="51">
        <v>530</v>
      </c>
      <c r="F252" s="15"/>
      <c r="G252" s="15"/>
      <c r="H252" s="59" t="s">
        <v>24</v>
      </c>
      <c r="I252" s="105"/>
      <c r="J252" s="105"/>
      <c r="K252" s="21"/>
    </row>
    <row r="253" spans="1:11" s="11" customFormat="1" ht="12.75" x14ac:dyDescent="0.25">
      <c r="A253" s="118" t="s">
        <v>37</v>
      </c>
      <c r="B253" s="118"/>
      <c r="C253" s="17"/>
      <c r="D253" s="7">
        <f t="shared" ref="D253:E253" si="4">SUM(D254:D266)</f>
        <v>0</v>
      </c>
      <c r="E253" s="7">
        <f t="shared" si="4"/>
        <v>0</v>
      </c>
      <c r="F253" s="7">
        <f>SUM(F254:F266)</f>
        <v>1598.3000000000002</v>
      </c>
      <c r="G253" s="7">
        <f>SUM(G254:G266)</f>
        <v>1598.3000000000002</v>
      </c>
      <c r="H253" s="60" t="s">
        <v>42</v>
      </c>
      <c r="I253" s="10"/>
      <c r="J253" s="10"/>
      <c r="K253" s="10"/>
    </row>
    <row r="254" spans="1:11" s="11" customFormat="1" ht="38.25" x14ac:dyDescent="0.25">
      <c r="A254" s="50">
        <v>1</v>
      </c>
      <c r="B254" s="84" t="s">
        <v>206</v>
      </c>
      <c r="C254" s="21"/>
      <c r="D254" s="14"/>
      <c r="E254" s="14"/>
      <c r="F254" s="15">
        <v>123.58</v>
      </c>
      <c r="G254" s="15">
        <f>F254</f>
        <v>123.58</v>
      </c>
      <c r="H254" s="61"/>
      <c r="I254" s="50" t="s">
        <v>207</v>
      </c>
      <c r="J254" s="50" t="s">
        <v>207</v>
      </c>
      <c r="K254" s="21"/>
    </row>
    <row r="255" spans="1:11" s="11" customFormat="1" ht="51" x14ac:dyDescent="0.25">
      <c r="A255" s="50">
        <v>2</v>
      </c>
      <c r="B255" s="84" t="s">
        <v>208</v>
      </c>
      <c r="C255" s="21"/>
      <c r="D255" s="14"/>
      <c r="E255" s="14"/>
      <c r="F255" s="15">
        <v>292.95999999999998</v>
      </c>
      <c r="G255" s="15">
        <f>F255</f>
        <v>292.95999999999998</v>
      </c>
      <c r="H255" s="61"/>
      <c r="I255" s="50" t="s">
        <v>209</v>
      </c>
      <c r="J255" s="50" t="s">
        <v>209</v>
      </c>
      <c r="K255" s="21"/>
    </row>
    <row r="256" spans="1:11" s="11" customFormat="1" ht="25.5" x14ac:dyDescent="0.25">
      <c r="A256" s="50">
        <v>3</v>
      </c>
      <c r="B256" s="84" t="s">
        <v>210</v>
      </c>
      <c r="C256" s="21"/>
      <c r="D256" s="14"/>
      <c r="E256" s="14"/>
      <c r="F256" s="15">
        <v>11.76</v>
      </c>
      <c r="G256" s="15">
        <f>+F256</f>
        <v>11.76</v>
      </c>
      <c r="H256" s="61"/>
      <c r="I256" s="50" t="s">
        <v>211</v>
      </c>
      <c r="J256" s="50" t="s">
        <v>211</v>
      </c>
      <c r="K256" s="21"/>
    </row>
    <row r="257" spans="1:11" s="11" customFormat="1" ht="38.25" x14ac:dyDescent="0.25">
      <c r="A257" s="50">
        <v>4</v>
      </c>
      <c r="B257" s="56" t="s">
        <v>212</v>
      </c>
      <c r="C257" s="50"/>
      <c r="D257" s="14"/>
      <c r="E257" s="14"/>
      <c r="F257" s="15">
        <v>179.2</v>
      </c>
      <c r="G257" s="15">
        <f>+F257</f>
        <v>179.2</v>
      </c>
      <c r="H257" s="61"/>
      <c r="I257" s="62" t="s">
        <v>213</v>
      </c>
      <c r="J257" s="62" t="s">
        <v>213</v>
      </c>
      <c r="K257" s="46"/>
    </row>
    <row r="258" spans="1:11" s="11" customFormat="1" ht="12.75" x14ac:dyDescent="0.25">
      <c r="A258" s="50">
        <v>5</v>
      </c>
      <c r="B258" s="84" t="s">
        <v>214</v>
      </c>
      <c r="C258" s="21"/>
      <c r="D258" s="14"/>
      <c r="E258" s="14"/>
      <c r="F258" s="15">
        <v>89</v>
      </c>
      <c r="G258" s="15">
        <f t="shared" ref="G258:G266" si="5">F258</f>
        <v>89</v>
      </c>
      <c r="H258" s="61"/>
      <c r="I258" s="50" t="s">
        <v>215</v>
      </c>
      <c r="J258" s="50" t="s">
        <v>215</v>
      </c>
      <c r="K258" s="21"/>
    </row>
    <row r="259" spans="1:11" s="11" customFormat="1" ht="12.75" x14ac:dyDescent="0.25">
      <c r="A259" s="50">
        <v>6</v>
      </c>
      <c r="B259" s="84" t="s">
        <v>216</v>
      </c>
      <c r="C259" s="21"/>
      <c r="D259" s="14"/>
      <c r="E259" s="14"/>
      <c r="F259" s="15">
        <v>88</v>
      </c>
      <c r="G259" s="15">
        <f t="shared" si="5"/>
        <v>88</v>
      </c>
      <c r="H259" s="61"/>
      <c r="I259" s="50" t="s">
        <v>215</v>
      </c>
      <c r="J259" s="50" t="s">
        <v>215</v>
      </c>
      <c r="K259" s="21"/>
    </row>
    <row r="260" spans="1:11" s="11" customFormat="1" ht="51" x14ac:dyDescent="0.25">
      <c r="A260" s="50">
        <v>7</v>
      </c>
      <c r="B260" s="84" t="s">
        <v>217</v>
      </c>
      <c r="C260" s="21"/>
      <c r="D260" s="14"/>
      <c r="E260" s="14"/>
      <c r="F260" s="15">
        <v>96</v>
      </c>
      <c r="G260" s="15">
        <f t="shared" si="5"/>
        <v>96</v>
      </c>
      <c r="H260" s="61"/>
      <c r="I260" s="50" t="s">
        <v>218</v>
      </c>
      <c r="J260" s="50" t="s">
        <v>218</v>
      </c>
      <c r="K260" s="21"/>
    </row>
    <row r="261" spans="1:11" s="11" customFormat="1" ht="12.75" x14ac:dyDescent="0.25">
      <c r="A261" s="50">
        <v>8</v>
      </c>
      <c r="B261" s="84" t="s">
        <v>219</v>
      </c>
      <c r="C261" s="21"/>
      <c r="D261" s="14"/>
      <c r="E261" s="14"/>
      <c r="F261" s="15">
        <v>176</v>
      </c>
      <c r="G261" s="15">
        <f t="shared" si="5"/>
        <v>176</v>
      </c>
      <c r="H261" s="61"/>
      <c r="I261" s="50" t="s">
        <v>220</v>
      </c>
      <c r="J261" s="50" t="s">
        <v>220</v>
      </c>
      <c r="K261" s="21"/>
    </row>
    <row r="262" spans="1:11" s="11" customFormat="1" ht="25.5" x14ac:dyDescent="0.25">
      <c r="A262" s="50">
        <v>9</v>
      </c>
      <c r="B262" s="84" t="s">
        <v>221</v>
      </c>
      <c r="C262" s="21"/>
      <c r="D262" s="14"/>
      <c r="E262" s="14"/>
      <c r="F262" s="15">
        <v>33.4</v>
      </c>
      <c r="G262" s="15">
        <f t="shared" si="5"/>
        <v>33.4</v>
      </c>
      <c r="H262" s="61"/>
      <c r="I262" s="50" t="s">
        <v>222</v>
      </c>
      <c r="J262" s="50" t="s">
        <v>222</v>
      </c>
      <c r="K262" s="21"/>
    </row>
    <row r="263" spans="1:11" s="11" customFormat="1" ht="51" x14ac:dyDescent="0.25">
      <c r="A263" s="50">
        <v>10</v>
      </c>
      <c r="B263" s="84" t="s">
        <v>223</v>
      </c>
      <c r="C263" s="21"/>
      <c r="D263" s="14"/>
      <c r="E263" s="14"/>
      <c r="F263" s="15">
        <v>176.3</v>
      </c>
      <c r="G263" s="15">
        <f t="shared" si="5"/>
        <v>176.3</v>
      </c>
      <c r="H263" s="61"/>
      <c r="I263" s="50" t="s">
        <v>224</v>
      </c>
      <c r="J263" s="50" t="s">
        <v>224</v>
      </c>
      <c r="K263" s="21"/>
    </row>
    <row r="264" spans="1:11" s="11" customFormat="1" ht="25.5" x14ac:dyDescent="0.25">
      <c r="A264" s="50">
        <v>11</v>
      </c>
      <c r="B264" s="84" t="s">
        <v>225</v>
      </c>
      <c r="C264" s="21"/>
      <c r="D264" s="14"/>
      <c r="E264" s="14"/>
      <c r="F264" s="15" t="s">
        <v>226</v>
      </c>
      <c r="G264" s="15" t="str">
        <f t="shared" si="5"/>
        <v>87,91</v>
      </c>
      <c r="H264" s="61"/>
      <c r="I264" s="50" t="s">
        <v>227</v>
      </c>
      <c r="J264" s="50" t="s">
        <v>227</v>
      </c>
      <c r="K264" s="21"/>
    </row>
    <row r="265" spans="1:11" s="11" customFormat="1" ht="38.25" x14ac:dyDescent="0.25">
      <c r="A265" s="50">
        <v>12</v>
      </c>
      <c r="B265" s="84" t="s">
        <v>228</v>
      </c>
      <c r="C265" s="21"/>
      <c r="D265" s="14"/>
      <c r="E265" s="14"/>
      <c r="F265" s="15">
        <v>174.7</v>
      </c>
      <c r="G265" s="15">
        <f t="shared" si="5"/>
        <v>174.7</v>
      </c>
      <c r="H265" s="61"/>
      <c r="I265" s="50" t="s">
        <v>229</v>
      </c>
      <c r="J265" s="50" t="s">
        <v>229</v>
      </c>
      <c r="K265" s="21"/>
    </row>
    <row r="266" spans="1:11" s="11" customFormat="1" ht="51" x14ac:dyDescent="0.25">
      <c r="A266" s="50">
        <v>13</v>
      </c>
      <c r="B266" s="84" t="s">
        <v>230</v>
      </c>
      <c r="C266" s="21"/>
      <c r="D266" s="14"/>
      <c r="E266" s="14"/>
      <c r="F266" s="15">
        <v>157.4</v>
      </c>
      <c r="G266" s="15">
        <f t="shared" si="5"/>
        <v>157.4</v>
      </c>
      <c r="H266" s="61"/>
      <c r="I266" s="50" t="s">
        <v>231</v>
      </c>
      <c r="J266" s="50" t="s">
        <v>231</v>
      </c>
      <c r="K266" s="21"/>
    </row>
    <row r="267" spans="1:11" s="11" customFormat="1" ht="12.75" x14ac:dyDescent="0.25">
      <c r="A267" s="41">
        <v>28</v>
      </c>
      <c r="B267" s="19" t="s">
        <v>232</v>
      </c>
      <c r="C267" s="10"/>
      <c r="D267" s="7">
        <f>D268</f>
        <v>9</v>
      </c>
      <c r="E267" s="7">
        <f>E268</f>
        <v>4475.1000000000004</v>
      </c>
      <c r="F267" s="7">
        <f>F278</f>
        <v>1562.16</v>
      </c>
      <c r="G267" s="7">
        <f>G278</f>
        <v>1562.16</v>
      </c>
      <c r="H267" s="67"/>
      <c r="I267" s="10"/>
      <c r="J267" s="10"/>
      <c r="K267" s="10"/>
    </row>
    <row r="268" spans="1:11" s="11" customFormat="1" ht="12.75" x14ac:dyDescent="0.25">
      <c r="A268" s="117" t="s">
        <v>233</v>
      </c>
      <c r="B268" s="117"/>
      <c r="C268" s="17"/>
      <c r="D268" s="7">
        <f>SUM(D269:D277)</f>
        <v>9</v>
      </c>
      <c r="E268" s="7">
        <f>SUM(E269:E277)</f>
        <v>4475.1000000000004</v>
      </c>
      <c r="F268" s="7">
        <f t="shared" ref="F268:G268" si="6">SUM(F269:F277)</f>
        <v>0</v>
      </c>
      <c r="G268" s="7">
        <f t="shared" si="6"/>
        <v>0</v>
      </c>
      <c r="H268" s="63"/>
      <c r="I268" s="64"/>
      <c r="J268" s="64"/>
      <c r="K268" s="64"/>
    </row>
    <row r="269" spans="1:11" s="11" customFormat="1" ht="12.75" x14ac:dyDescent="0.25">
      <c r="A269" s="50">
        <v>1</v>
      </c>
      <c r="B269" s="13" t="s">
        <v>178</v>
      </c>
      <c r="C269" s="46" t="s">
        <v>234</v>
      </c>
      <c r="D269" s="14">
        <v>1</v>
      </c>
      <c r="E269" s="15">
        <v>508.7</v>
      </c>
      <c r="F269" s="15"/>
      <c r="G269" s="15"/>
      <c r="H269" s="44" t="s">
        <v>235</v>
      </c>
      <c r="I269" s="119" t="s">
        <v>181</v>
      </c>
      <c r="J269" s="119" t="s">
        <v>181</v>
      </c>
      <c r="K269" s="64"/>
    </row>
    <row r="270" spans="1:11" s="11" customFormat="1" ht="12.75" x14ac:dyDescent="0.25">
      <c r="A270" s="50">
        <v>2</v>
      </c>
      <c r="B270" s="13" t="s">
        <v>182</v>
      </c>
      <c r="C270" s="46" t="s">
        <v>236</v>
      </c>
      <c r="D270" s="14">
        <v>1</v>
      </c>
      <c r="E270" s="15">
        <v>252</v>
      </c>
      <c r="F270" s="15"/>
      <c r="G270" s="15"/>
      <c r="H270" s="44" t="s">
        <v>237</v>
      </c>
      <c r="I270" s="119"/>
      <c r="J270" s="119"/>
      <c r="K270" s="64"/>
    </row>
    <row r="271" spans="1:11" s="11" customFormat="1" ht="12.75" x14ac:dyDescent="0.25">
      <c r="A271" s="50">
        <v>3</v>
      </c>
      <c r="B271" s="13" t="s">
        <v>188</v>
      </c>
      <c r="C271" s="46" t="s">
        <v>238</v>
      </c>
      <c r="D271" s="14">
        <v>1</v>
      </c>
      <c r="E271" s="15">
        <v>477.3</v>
      </c>
      <c r="F271" s="15"/>
      <c r="G271" s="15"/>
      <c r="H271" s="44" t="s">
        <v>239</v>
      </c>
      <c r="I271" s="119"/>
      <c r="J271" s="119"/>
      <c r="K271" s="64"/>
    </row>
    <row r="272" spans="1:11" s="11" customFormat="1" ht="12.75" x14ac:dyDescent="0.25">
      <c r="A272" s="50">
        <v>4</v>
      </c>
      <c r="B272" s="13" t="s">
        <v>191</v>
      </c>
      <c r="C272" s="46" t="s">
        <v>240</v>
      </c>
      <c r="D272" s="14">
        <v>1</v>
      </c>
      <c r="E272" s="15">
        <v>253.2</v>
      </c>
      <c r="F272" s="15"/>
      <c r="G272" s="15"/>
      <c r="H272" s="44" t="s">
        <v>241</v>
      </c>
      <c r="I272" s="119"/>
      <c r="J272" s="119"/>
      <c r="K272" s="64"/>
    </row>
    <row r="273" spans="1:11" s="11" customFormat="1" ht="12.75" x14ac:dyDescent="0.25">
      <c r="A273" s="50">
        <v>5</v>
      </c>
      <c r="B273" s="13" t="s">
        <v>194</v>
      </c>
      <c r="C273" s="46" t="s">
        <v>242</v>
      </c>
      <c r="D273" s="14">
        <v>1</v>
      </c>
      <c r="E273" s="15">
        <v>153.9</v>
      </c>
      <c r="F273" s="15"/>
      <c r="G273" s="15"/>
      <c r="H273" s="44" t="s">
        <v>243</v>
      </c>
      <c r="I273" s="119"/>
      <c r="J273" s="119"/>
      <c r="K273" s="64"/>
    </row>
    <row r="274" spans="1:11" s="11" customFormat="1" ht="12.75" x14ac:dyDescent="0.25">
      <c r="A274" s="50">
        <v>6</v>
      </c>
      <c r="B274" s="13" t="s">
        <v>197</v>
      </c>
      <c r="C274" s="46" t="s">
        <v>242</v>
      </c>
      <c r="D274" s="14">
        <v>1</v>
      </c>
      <c r="E274" s="15">
        <v>130</v>
      </c>
      <c r="F274" s="15"/>
      <c r="G274" s="15"/>
      <c r="H274" s="59" t="s">
        <v>24</v>
      </c>
      <c r="I274" s="119"/>
      <c r="J274" s="119"/>
      <c r="K274" s="64"/>
    </row>
    <row r="275" spans="1:11" s="11" customFormat="1" ht="12.75" x14ac:dyDescent="0.25">
      <c r="A275" s="50">
        <v>7</v>
      </c>
      <c r="B275" s="13" t="s">
        <v>199</v>
      </c>
      <c r="C275" s="46" t="s">
        <v>244</v>
      </c>
      <c r="D275" s="14">
        <v>1</v>
      </c>
      <c r="E275" s="15">
        <v>2000</v>
      </c>
      <c r="F275" s="15"/>
      <c r="G275" s="15"/>
      <c r="H275" s="59" t="s">
        <v>24</v>
      </c>
      <c r="I275" s="119"/>
      <c r="J275" s="119"/>
      <c r="K275" s="64"/>
    </row>
    <row r="276" spans="1:11" s="11" customFormat="1" ht="12.75" x14ac:dyDescent="0.25">
      <c r="A276" s="50">
        <v>8</v>
      </c>
      <c r="B276" s="13" t="s">
        <v>202</v>
      </c>
      <c r="C276" s="46" t="s">
        <v>245</v>
      </c>
      <c r="D276" s="14">
        <v>1</v>
      </c>
      <c r="E276" s="15">
        <v>300</v>
      </c>
      <c r="F276" s="15"/>
      <c r="G276" s="15"/>
      <c r="H276" s="59" t="s">
        <v>24</v>
      </c>
      <c r="I276" s="119"/>
      <c r="J276" s="119"/>
      <c r="K276" s="64"/>
    </row>
    <row r="277" spans="1:11" s="11" customFormat="1" ht="12.75" x14ac:dyDescent="0.25">
      <c r="A277" s="50">
        <v>9</v>
      </c>
      <c r="B277" s="13" t="s">
        <v>204</v>
      </c>
      <c r="C277" s="46" t="s">
        <v>246</v>
      </c>
      <c r="D277" s="14">
        <v>1</v>
      </c>
      <c r="E277" s="15">
        <v>400</v>
      </c>
      <c r="F277" s="15"/>
      <c r="G277" s="15"/>
      <c r="H277" s="59" t="s">
        <v>24</v>
      </c>
      <c r="I277" s="119"/>
      <c r="J277" s="119"/>
      <c r="K277" s="64"/>
    </row>
    <row r="278" spans="1:11" s="11" customFormat="1" ht="12.75" x14ac:dyDescent="0.25">
      <c r="A278" s="117" t="s">
        <v>37</v>
      </c>
      <c r="B278" s="117"/>
      <c r="C278" s="17"/>
      <c r="D278" s="7">
        <f t="shared" ref="D278:E278" si="7">SUM(D279:D291)</f>
        <v>0</v>
      </c>
      <c r="E278" s="7">
        <f t="shared" si="7"/>
        <v>0</v>
      </c>
      <c r="F278" s="7">
        <f>SUM(F279:F291)</f>
        <v>1562.16</v>
      </c>
      <c r="G278" s="7">
        <f>SUM(G279:G291)</f>
        <v>1562.16</v>
      </c>
      <c r="H278" s="63" t="s">
        <v>42</v>
      </c>
      <c r="I278" s="64"/>
      <c r="J278" s="64"/>
      <c r="K278" s="64"/>
    </row>
    <row r="279" spans="1:11" s="11" customFormat="1" ht="12.75" x14ac:dyDescent="0.25">
      <c r="A279" s="50">
        <v>1</v>
      </c>
      <c r="B279" s="13" t="s">
        <v>247</v>
      </c>
      <c r="C279" s="46"/>
      <c r="D279" s="14"/>
      <c r="E279" s="15"/>
      <c r="F279" s="15">
        <v>117.1</v>
      </c>
      <c r="G279" s="15">
        <f t="shared" ref="G279:G291" si="8">F279</f>
        <v>117.1</v>
      </c>
      <c r="H279" s="65"/>
      <c r="I279" s="119" t="s">
        <v>27</v>
      </c>
      <c r="J279" s="119" t="s">
        <v>27</v>
      </c>
      <c r="K279" s="64"/>
    </row>
    <row r="280" spans="1:11" s="11" customFormat="1" ht="12.75" x14ac:dyDescent="0.25">
      <c r="A280" s="50">
        <v>2</v>
      </c>
      <c r="B280" s="13" t="s">
        <v>248</v>
      </c>
      <c r="C280" s="46"/>
      <c r="D280" s="14"/>
      <c r="E280" s="15"/>
      <c r="F280" s="15">
        <v>81.400000000000006</v>
      </c>
      <c r="G280" s="15">
        <f t="shared" si="8"/>
        <v>81.400000000000006</v>
      </c>
      <c r="H280" s="65"/>
      <c r="I280" s="119"/>
      <c r="J280" s="119"/>
      <c r="K280" s="64"/>
    </row>
    <row r="281" spans="1:11" s="11" customFormat="1" ht="12.75" x14ac:dyDescent="0.25">
      <c r="A281" s="50">
        <v>3</v>
      </c>
      <c r="B281" s="13" t="s">
        <v>249</v>
      </c>
      <c r="C281" s="46"/>
      <c r="D281" s="14"/>
      <c r="E281" s="15"/>
      <c r="F281" s="15">
        <v>66.400000000000006</v>
      </c>
      <c r="G281" s="15">
        <f t="shared" si="8"/>
        <v>66.400000000000006</v>
      </c>
      <c r="H281" s="65"/>
      <c r="I281" s="119"/>
      <c r="J281" s="119"/>
      <c r="K281" s="64"/>
    </row>
    <row r="282" spans="1:11" s="11" customFormat="1" ht="12.75" x14ac:dyDescent="0.25">
      <c r="A282" s="50">
        <v>4</v>
      </c>
      <c r="B282" s="13" t="s">
        <v>250</v>
      </c>
      <c r="C282" s="46"/>
      <c r="D282" s="14"/>
      <c r="E282" s="15"/>
      <c r="F282" s="15">
        <v>102.24</v>
      </c>
      <c r="G282" s="15">
        <f t="shared" si="8"/>
        <v>102.24</v>
      </c>
      <c r="H282" s="65"/>
      <c r="I282" s="119"/>
      <c r="J282" s="119"/>
      <c r="K282" s="64"/>
    </row>
    <row r="283" spans="1:11" s="11" customFormat="1" ht="12.75" x14ac:dyDescent="0.25">
      <c r="A283" s="50">
        <v>5</v>
      </c>
      <c r="B283" s="13" t="s">
        <v>251</v>
      </c>
      <c r="C283" s="46"/>
      <c r="D283" s="14"/>
      <c r="E283" s="15"/>
      <c r="F283" s="15">
        <v>90.48</v>
      </c>
      <c r="G283" s="15">
        <f t="shared" si="8"/>
        <v>90.48</v>
      </c>
      <c r="H283" s="65"/>
      <c r="I283" s="119"/>
      <c r="J283" s="119"/>
      <c r="K283" s="64"/>
    </row>
    <row r="284" spans="1:11" s="11" customFormat="1" ht="12.75" x14ac:dyDescent="0.25">
      <c r="A284" s="50">
        <v>6</v>
      </c>
      <c r="B284" s="13" t="s">
        <v>252</v>
      </c>
      <c r="C284" s="46"/>
      <c r="D284" s="14"/>
      <c r="E284" s="15"/>
      <c r="F284" s="15">
        <v>116.64</v>
      </c>
      <c r="G284" s="15">
        <f t="shared" si="8"/>
        <v>116.64</v>
      </c>
      <c r="H284" s="65"/>
      <c r="I284" s="119"/>
      <c r="J284" s="119"/>
      <c r="K284" s="64"/>
    </row>
    <row r="285" spans="1:11" s="11" customFormat="1" ht="12.75" x14ac:dyDescent="0.25">
      <c r="A285" s="50">
        <v>7</v>
      </c>
      <c r="B285" s="13" t="s">
        <v>252</v>
      </c>
      <c r="C285" s="46"/>
      <c r="D285" s="14"/>
      <c r="E285" s="15"/>
      <c r="F285" s="15">
        <v>100</v>
      </c>
      <c r="G285" s="15">
        <f t="shared" si="8"/>
        <v>100</v>
      </c>
      <c r="H285" s="65"/>
      <c r="I285" s="119"/>
      <c r="J285" s="119"/>
      <c r="K285" s="64"/>
    </row>
    <row r="286" spans="1:11" s="11" customFormat="1" ht="12.75" x14ac:dyDescent="0.25">
      <c r="A286" s="50">
        <v>8</v>
      </c>
      <c r="B286" s="57" t="s">
        <v>253</v>
      </c>
      <c r="C286" s="46"/>
      <c r="D286" s="14"/>
      <c r="E286" s="15"/>
      <c r="F286" s="15">
        <v>154.69999999999999</v>
      </c>
      <c r="G286" s="15">
        <f t="shared" si="8"/>
        <v>154.69999999999999</v>
      </c>
      <c r="H286" s="65"/>
      <c r="I286" s="66" t="s">
        <v>25</v>
      </c>
      <c r="J286" s="66" t="s">
        <v>25</v>
      </c>
      <c r="K286" s="64"/>
    </row>
    <row r="287" spans="1:11" s="11" customFormat="1" ht="12.75" x14ac:dyDescent="0.25">
      <c r="A287" s="50">
        <v>9</v>
      </c>
      <c r="B287" s="84" t="s">
        <v>254</v>
      </c>
      <c r="C287" s="46"/>
      <c r="D287" s="14"/>
      <c r="E287" s="15"/>
      <c r="F287" s="15">
        <v>155.4</v>
      </c>
      <c r="G287" s="15">
        <f t="shared" si="8"/>
        <v>155.4</v>
      </c>
      <c r="H287" s="65"/>
      <c r="I287" s="66" t="s">
        <v>14</v>
      </c>
      <c r="J287" s="66" t="s">
        <v>14</v>
      </c>
      <c r="K287" s="64"/>
    </row>
    <row r="288" spans="1:11" s="11" customFormat="1" ht="12.75" x14ac:dyDescent="0.25">
      <c r="A288" s="50">
        <v>10</v>
      </c>
      <c r="B288" s="13" t="s">
        <v>255</v>
      </c>
      <c r="C288" s="46"/>
      <c r="D288" s="14"/>
      <c r="E288" s="15"/>
      <c r="F288" s="15">
        <v>310.3</v>
      </c>
      <c r="G288" s="15">
        <f t="shared" si="8"/>
        <v>310.3</v>
      </c>
      <c r="H288" s="65"/>
      <c r="I288" s="66" t="s">
        <v>27</v>
      </c>
      <c r="J288" s="66" t="s">
        <v>27</v>
      </c>
      <c r="K288" s="64"/>
    </row>
    <row r="289" spans="1:11" s="11" customFormat="1" ht="12.75" x14ac:dyDescent="0.25">
      <c r="A289" s="50">
        <v>11</v>
      </c>
      <c r="B289" s="13" t="s">
        <v>256</v>
      </c>
      <c r="C289" s="46"/>
      <c r="D289" s="14"/>
      <c r="E289" s="15"/>
      <c r="F289" s="15">
        <v>50</v>
      </c>
      <c r="G289" s="15">
        <f t="shared" si="8"/>
        <v>50</v>
      </c>
      <c r="H289" s="65"/>
      <c r="I289" s="66" t="s">
        <v>257</v>
      </c>
      <c r="J289" s="66" t="s">
        <v>257</v>
      </c>
      <c r="K289" s="64"/>
    </row>
    <row r="290" spans="1:11" s="11" customFormat="1" ht="12.75" x14ac:dyDescent="0.25">
      <c r="A290" s="50">
        <v>12</v>
      </c>
      <c r="B290" s="13" t="s">
        <v>258</v>
      </c>
      <c r="C290" s="46"/>
      <c r="D290" s="14"/>
      <c r="E290" s="15"/>
      <c r="F290" s="15">
        <v>116.7</v>
      </c>
      <c r="G290" s="15">
        <f t="shared" si="8"/>
        <v>116.7</v>
      </c>
      <c r="H290" s="65"/>
      <c r="I290" s="119" t="s">
        <v>27</v>
      </c>
      <c r="J290" s="119" t="s">
        <v>27</v>
      </c>
      <c r="K290" s="64"/>
    </row>
    <row r="291" spans="1:11" s="11" customFormat="1" ht="12.75" x14ac:dyDescent="0.25">
      <c r="A291" s="50">
        <v>13</v>
      </c>
      <c r="B291" s="13" t="s">
        <v>259</v>
      </c>
      <c r="C291" s="46"/>
      <c r="D291" s="14"/>
      <c r="E291" s="15"/>
      <c r="F291" s="15">
        <v>100.8</v>
      </c>
      <c r="G291" s="15">
        <f t="shared" si="8"/>
        <v>100.8</v>
      </c>
      <c r="H291" s="65"/>
      <c r="I291" s="119"/>
      <c r="J291" s="119"/>
      <c r="K291" s="64"/>
    </row>
    <row r="292" spans="1:11" s="11" customFormat="1" ht="12.75" x14ac:dyDescent="0.25">
      <c r="A292" s="41">
        <v>29</v>
      </c>
      <c r="B292" s="19" t="s">
        <v>260</v>
      </c>
      <c r="C292" s="10"/>
      <c r="D292" s="7">
        <f>D293</f>
        <v>9</v>
      </c>
      <c r="E292" s="7">
        <f>E293</f>
        <v>6970.5700000000006</v>
      </c>
      <c r="F292" s="7">
        <f>F303</f>
        <v>1263.29</v>
      </c>
      <c r="G292" s="7">
        <f>G303</f>
        <v>1263.29</v>
      </c>
      <c r="H292" s="67"/>
      <c r="I292" s="10"/>
      <c r="J292" s="10"/>
      <c r="K292" s="10"/>
    </row>
    <row r="293" spans="1:11" s="11" customFormat="1" ht="12.75" x14ac:dyDescent="0.25">
      <c r="A293" s="117" t="s">
        <v>233</v>
      </c>
      <c r="B293" s="117"/>
      <c r="C293" s="10"/>
      <c r="D293" s="7">
        <f>SUM(D294:D302)</f>
        <v>9</v>
      </c>
      <c r="E293" s="7">
        <f>SUM(E294:E302)</f>
        <v>6970.5700000000006</v>
      </c>
      <c r="F293" s="7">
        <f t="shared" ref="F293:G293" si="9">SUM(F294:F302)</f>
        <v>0</v>
      </c>
      <c r="G293" s="7">
        <f t="shared" si="9"/>
        <v>0</v>
      </c>
      <c r="H293" s="67"/>
      <c r="I293" s="21"/>
      <c r="J293" s="10"/>
      <c r="K293" s="10"/>
    </row>
    <row r="294" spans="1:11" s="11" customFormat="1" ht="12.75" x14ac:dyDescent="0.25">
      <c r="A294" s="50">
        <v>1</v>
      </c>
      <c r="B294" s="12" t="s">
        <v>178</v>
      </c>
      <c r="C294" s="46" t="s">
        <v>261</v>
      </c>
      <c r="D294" s="14">
        <v>1</v>
      </c>
      <c r="E294" s="15">
        <v>859.8</v>
      </c>
      <c r="F294" s="15"/>
      <c r="G294" s="15"/>
      <c r="H294" s="44" t="s">
        <v>262</v>
      </c>
      <c r="I294" s="105" t="s">
        <v>181</v>
      </c>
      <c r="J294" s="105" t="s">
        <v>181</v>
      </c>
      <c r="K294" s="21"/>
    </row>
    <row r="295" spans="1:11" s="11" customFormat="1" ht="12.75" x14ac:dyDescent="0.25">
      <c r="A295" s="50">
        <v>2</v>
      </c>
      <c r="B295" s="13" t="s">
        <v>182</v>
      </c>
      <c r="C295" s="46" t="s">
        <v>263</v>
      </c>
      <c r="D295" s="14">
        <v>1</v>
      </c>
      <c r="E295" s="15">
        <v>4489.5</v>
      </c>
      <c r="F295" s="15"/>
      <c r="G295" s="15"/>
      <c r="H295" s="59" t="s">
        <v>24</v>
      </c>
      <c r="I295" s="105"/>
      <c r="J295" s="105"/>
      <c r="K295" s="21"/>
    </row>
    <row r="296" spans="1:11" s="11" customFormat="1" ht="12.75" x14ac:dyDescent="0.25">
      <c r="A296" s="50">
        <v>3</v>
      </c>
      <c r="B296" s="12" t="s">
        <v>185</v>
      </c>
      <c r="C296" s="46" t="s">
        <v>264</v>
      </c>
      <c r="D296" s="14">
        <v>1</v>
      </c>
      <c r="E296" s="15">
        <v>200</v>
      </c>
      <c r="F296" s="15"/>
      <c r="G296" s="15"/>
      <c r="H296" s="44" t="s">
        <v>265</v>
      </c>
      <c r="I296" s="105"/>
      <c r="J296" s="105"/>
      <c r="K296" s="21"/>
    </row>
    <row r="297" spans="1:11" s="11" customFormat="1" ht="12.75" x14ac:dyDescent="0.25">
      <c r="A297" s="50">
        <v>4</v>
      </c>
      <c r="B297" s="13" t="s">
        <v>188</v>
      </c>
      <c r="C297" s="46" t="s">
        <v>266</v>
      </c>
      <c r="D297" s="14">
        <v>1</v>
      </c>
      <c r="E297" s="15">
        <v>266.8</v>
      </c>
      <c r="F297" s="15"/>
      <c r="G297" s="15"/>
      <c r="H297" s="59" t="s">
        <v>24</v>
      </c>
      <c r="I297" s="105"/>
      <c r="J297" s="105"/>
      <c r="K297" s="21"/>
    </row>
    <row r="298" spans="1:11" s="11" customFormat="1" ht="12.75" x14ac:dyDescent="0.25">
      <c r="A298" s="50">
        <v>5</v>
      </c>
      <c r="B298" s="12" t="s">
        <v>191</v>
      </c>
      <c r="C298" s="46" t="s">
        <v>267</v>
      </c>
      <c r="D298" s="14">
        <v>1</v>
      </c>
      <c r="E298" s="15">
        <v>208.38</v>
      </c>
      <c r="F298" s="15"/>
      <c r="G298" s="15"/>
      <c r="H298" s="59" t="s">
        <v>24</v>
      </c>
      <c r="I298" s="105"/>
      <c r="J298" s="105"/>
      <c r="K298" s="21"/>
    </row>
    <row r="299" spans="1:11" s="11" customFormat="1" ht="12.75" x14ac:dyDescent="0.25">
      <c r="A299" s="50">
        <v>6</v>
      </c>
      <c r="B299" s="13" t="s">
        <v>194</v>
      </c>
      <c r="C299" s="46" t="s">
        <v>268</v>
      </c>
      <c r="D299" s="14">
        <v>1</v>
      </c>
      <c r="E299" s="15">
        <v>436.5</v>
      </c>
      <c r="F299" s="15"/>
      <c r="G299" s="15"/>
      <c r="H299" s="44" t="s">
        <v>269</v>
      </c>
      <c r="I299" s="105"/>
      <c r="J299" s="105"/>
      <c r="K299" s="21"/>
    </row>
    <row r="300" spans="1:11" s="11" customFormat="1" ht="12.75" x14ac:dyDescent="0.25">
      <c r="A300" s="50">
        <v>7</v>
      </c>
      <c r="B300" s="12" t="s">
        <v>197</v>
      </c>
      <c r="C300" s="46" t="s">
        <v>270</v>
      </c>
      <c r="D300" s="14">
        <v>1</v>
      </c>
      <c r="E300" s="15">
        <v>100.89</v>
      </c>
      <c r="F300" s="15"/>
      <c r="G300" s="15"/>
      <c r="H300" s="59" t="s">
        <v>24</v>
      </c>
      <c r="I300" s="105"/>
      <c r="J300" s="105"/>
      <c r="K300" s="21"/>
    </row>
    <row r="301" spans="1:11" s="11" customFormat="1" ht="12.75" x14ac:dyDescent="0.25">
      <c r="A301" s="50">
        <v>8</v>
      </c>
      <c r="B301" s="13" t="s">
        <v>199</v>
      </c>
      <c r="C301" s="46" t="s">
        <v>271</v>
      </c>
      <c r="D301" s="14">
        <v>1</v>
      </c>
      <c r="E301" s="15">
        <v>162</v>
      </c>
      <c r="F301" s="15"/>
      <c r="G301" s="15"/>
      <c r="H301" s="59" t="s">
        <v>24</v>
      </c>
      <c r="I301" s="105"/>
      <c r="J301" s="105"/>
      <c r="K301" s="21"/>
    </row>
    <row r="302" spans="1:11" s="11" customFormat="1" ht="12.75" x14ac:dyDescent="0.25">
      <c r="A302" s="50">
        <v>9</v>
      </c>
      <c r="B302" s="12" t="s">
        <v>202</v>
      </c>
      <c r="C302" s="46" t="s">
        <v>272</v>
      </c>
      <c r="D302" s="14">
        <v>1</v>
      </c>
      <c r="E302" s="15">
        <v>246.7</v>
      </c>
      <c r="F302" s="15"/>
      <c r="G302" s="15"/>
      <c r="H302" s="59" t="s">
        <v>24</v>
      </c>
      <c r="I302" s="105"/>
      <c r="J302" s="105"/>
      <c r="K302" s="21"/>
    </row>
    <row r="303" spans="1:11" s="11" customFormat="1" ht="12.75" x14ac:dyDescent="0.25">
      <c r="A303" s="118" t="s">
        <v>5</v>
      </c>
      <c r="B303" s="118"/>
      <c r="C303" s="17"/>
      <c r="D303" s="7">
        <f t="shared" ref="D303:E303" si="10">SUM(D304:D313)</f>
        <v>0</v>
      </c>
      <c r="E303" s="7">
        <f t="shared" si="10"/>
        <v>0</v>
      </c>
      <c r="F303" s="7">
        <f>SUM(F304:F313)</f>
        <v>1263.29</v>
      </c>
      <c r="G303" s="7">
        <f>SUM(G304:G313)</f>
        <v>1263.29</v>
      </c>
      <c r="H303" s="63" t="s">
        <v>42</v>
      </c>
      <c r="I303" s="10"/>
      <c r="J303" s="10"/>
      <c r="K303" s="10"/>
    </row>
    <row r="304" spans="1:11" s="11" customFormat="1" ht="12.75" x14ac:dyDescent="0.25">
      <c r="A304" s="50">
        <v>1</v>
      </c>
      <c r="B304" s="13" t="s">
        <v>273</v>
      </c>
      <c r="C304" s="46"/>
      <c r="D304" s="14"/>
      <c r="E304" s="15"/>
      <c r="F304" s="15">
        <v>350.1</v>
      </c>
      <c r="G304" s="15">
        <f t="shared" ref="G304:G313" si="11">F304</f>
        <v>350.1</v>
      </c>
      <c r="H304" s="9"/>
      <c r="I304" s="21" t="s">
        <v>27</v>
      </c>
      <c r="J304" s="21" t="s">
        <v>27</v>
      </c>
      <c r="K304" s="21"/>
    </row>
    <row r="305" spans="1:11" s="11" customFormat="1" ht="12.75" x14ac:dyDescent="0.25">
      <c r="A305" s="50">
        <v>2</v>
      </c>
      <c r="B305" s="13" t="s">
        <v>274</v>
      </c>
      <c r="C305" s="46"/>
      <c r="D305" s="14"/>
      <c r="E305" s="15"/>
      <c r="F305" s="15">
        <v>154</v>
      </c>
      <c r="G305" s="15">
        <f t="shared" si="11"/>
        <v>154</v>
      </c>
      <c r="H305" s="9"/>
      <c r="I305" s="21" t="s">
        <v>14</v>
      </c>
      <c r="J305" s="21" t="s">
        <v>14</v>
      </c>
      <c r="K305" s="21"/>
    </row>
    <row r="306" spans="1:11" s="11" customFormat="1" ht="12.75" x14ac:dyDescent="0.25">
      <c r="A306" s="50">
        <v>3</v>
      </c>
      <c r="B306" s="13" t="s">
        <v>275</v>
      </c>
      <c r="C306" s="46"/>
      <c r="D306" s="14"/>
      <c r="E306" s="15"/>
      <c r="F306" s="15">
        <v>168.5</v>
      </c>
      <c r="G306" s="15">
        <f t="shared" si="11"/>
        <v>168.5</v>
      </c>
      <c r="H306" s="9"/>
      <c r="I306" s="105" t="s">
        <v>27</v>
      </c>
      <c r="J306" s="105" t="s">
        <v>27</v>
      </c>
      <c r="K306" s="21"/>
    </row>
    <row r="307" spans="1:11" s="11" customFormat="1" ht="12.75" x14ac:dyDescent="0.25">
      <c r="A307" s="50">
        <v>4</v>
      </c>
      <c r="B307" s="13" t="s">
        <v>276</v>
      </c>
      <c r="C307" s="46"/>
      <c r="D307" s="14"/>
      <c r="E307" s="15"/>
      <c r="F307" s="15">
        <v>62</v>
      </c>
      <c r="G307" s="15">
        <f t="shared" si="11"/>
        <v>62</v>
      </c>
      <c r="H307" s="9"/>
      <c r="I307" s="105"/>
      <c r="J307" s="105"/>
      <c r="K307" s="21"/>
    </row>
    <row r="308" spans="1:11" s="11" customFormat="1" ht="12.75" x14ac:dyDescent="0.25">
      <c r="A308" s="50">
        <v>5</v>
      </c>
      <c r="B308" s="13" t="s">
        <v>277</v>
      </c>
      <c r="C308" s="46"/>
      <c r="D308" s="14"/>
      <c r="E308" s="15"/>
      <c r="F308" s="15">
        <v>58.4</v>
      </c>
      <c r="G308" s="15">
        <f t="shared" si="11"/>
        <v>58.4</v>
      </c>
      <c r="H308" s="9"/>
      <c r="I308" s="105"/>
      <c r="J308" s="105"/>
      <c r="K308" s="21"/>
    </row>
    <row r="309" spans="1:11" s="11" customFormat="1" ht="12.75" x14ac:dyDescent="0.25">
      <c r="A309" s="50">
        <v>6</v>
      </c>
      <c r="B309" s="13" t="s">
        <v>278</v>
      </c>
      <c r="C309" s="46"/>
      <c r="D309" s="14"/>
      <c r="E309" s="15"/>
      <c r="F309" s="15">
        <v>75.69</v>
      </c>
      <c r="G309" s="15">
        <f t="shared" si="11"/>
        <v>75.69</v>
      </c>
      <c r="H309" s="9"/>
      <c r="I309" s="105"/>
      <c r="J309" s="105"/>
      <c r="K309" s="21"/>
    </row>
    <row r="310" spans="1:11" s="11" customFormat="1" ht="12.75" x14ac:dyDescent="0.25">
      <c r="A310" s="50">
        <v>7</v>
      </c>
      <c r="B310" s="13" t="s">
        <v>279</v>
      </c>
      <c r="C310" s="46"/>
      <c r="D310" s="14"/>
      <c r="E310" s="15"/>
      <c r="F310" s="15">
        <v>62</v>
      </c>
      <c r="G310" s="15">
        <f t="shared" si="11"/>
        <v>62</v>
      </c>
      <c r="H310" s="9"/>
      <c r="I310" s="105"/>
      <c r="J310" s="105"/>
      <c r="K310" s="21"/>
    </row>
    <row r="311" spans="1:11" s="11" customFormat="1" ht="12.75" x14ac:dyDescent="0.25">
      <c r="A311" s="50">
        <v>8</v>
      </c>
      <c r="B311" s="13" t="s">
        <v>280</v>
      </c>
      <c r="C311" s="46"/>
      <c r="D311" s="14"/>
      <c r="E311" s="15"/>
      <c r="F311" s="15">
        <v>62</v>
      </c>
      <c r="G311" s="15">
        <f t="shared" si="11"/>
        <v>62</v>
      </c>
      <c r="H311" s="9"/>
      <c r="I311" s="105"/>
      <c r="J311" s="105"/>
      <c r="K311" s="21"/>
    </row>
    <row r="312" spans="1:11" s="11" customFormat="1" ht="12.75" x14ac:dyDescent="0.25">
      <c r="A312" s="50">
        <v>9</v>
      </c>
      <c r="B312" s="13" t="s">
        <v>281</v>
      </c>
      <c r="C312" s="46"/>
      <c r="D312" s="14"/>
      <c r="E312" s="15"/>
      <c r="F312" s="15">
        <v>62</v>
      </c>
      <c r="G312" s="15">
        <f t="shared" si="11"/>
        <v>62</v>
      </c>
      <c r="H312" s="9"/>
      <c r="I312" s="105"/>
      <c r="J312" s="105"/>
      <c r="K312" s="21"/>
    </row>
    <row r="313" spans="1:11" s="11" customFormat="1" ht="12.75" x14ac:dyDescent="0.25">
      <c r="A313" s="50">
        <v>10</v>
      </c>
      <c r="B313" s="13" t="s">
        <v>282</v>
      </c>
      <c r="C313" s="46"/>
      <c r="D313" s="14"/>
      <c r="E313" s="15"/>
      <c r="F313" s="15">
        <v>208.6</v>
      </c>
      <c r="G313" s="15">
        <f t="shared" si="11"/>
        <v>208.6</v>
      </c>
      <c r="H313" s="9"/>
      <c r="I313" s="105"/>
      <c r="J313" s="105"/>
      <c r="K313" s="21"/>
    </row>
    <row r="314" spans="1:11" s="11" customFormat="1" ht="12.75" x14ac:dyDescent="0.25">
      <c r="A314" s="41">
        <v>30</v>
      </c>
      <c r="B314" s="48" t="s">
        <v>283</v>
      </c>
      <c r="C314" s="17"/>
      <c r="D314" s="7">
        <f>D315</f>
        <v>4</v>
      </c>
      <c r="E314" s="7">
        <f>E315</f>
        <v>3196.1500000000005</v>
      </c>
      <c r="F314" s="7">
        <f>F320</f>
        <v>494</v>
      </c>
      <c r="G314" s="7">
        <f>G320</f>
        <v>494</v>
      </c>
      <c r="H314" s="67"/>
      <c r="I314" s="10"/>
      <c r="J314" s="10"/>
      <c r="K314" s="10"/>
    </row>
    <row r="315" spans="1:11" s="11" customFormat="1" ht="12.75" x14ac:dyDescent="0.25">
      <c r="A315" s="122" t="s">
        <v>284</v>
      </c>
      <c r="B315" s="122"/>
      <c r="C315" s="10"/>
      <c r="D315" s="7">
        <f>SUM(D316:D319)</f>
        <v>4</v>
      </c>
      <c r="E315" s="7">
        <f>SUM(E316:E319)</f>
        <v>3196.1500000000005</v>
      </c>
      <c r="F315" s="7">
        <f t="shared" ref="F315:G315" si="12">SUM(F316:F319)</f>
        <v>0</v>
      </c>
      <c r="G315" s="7">
        <f t="shared" si="12"/>
        <v>0</v>
      </c>
      <c r="H315" s="9"/>
      <c r="I315" s="10"/>
      <c r="J315" s="10"/>
      <c r="K315" s="10"/>
    </row>
    <row r="316" spans="1:11" s="11" customFormat="1" ht="12.75" x14ac:dyDescent="0.25">
      <c r="A316" s="50">
        <v>1</v>
      </c>
      <c r="B316" s="12" t="s">
        <v>178</v>
      </c>
      <c r="C316" s="21" t="s">
        <v>285</v>
      </c>
      <c r="D316" s="14">
        <v>1</v>
      </c>
      <c r="E316" s="15">
        <v>1786.75</v>
      </c>
      <c r="F316" s="14"/>
      <c r="G316" s="14"/>
      <c r="H316" s="59" t="s">
        <v>24</v>
      </c>
      <c r="I316" s="105" t="s">
        <v>181</v>
      </c>
      <c r="J316" s="105" t="s">
        <v>181</v>
      </c>
      <c r="K316" s="10"/>
    </row>
    <row r="317" spans="1:11" s="11" customFormat="1" ht="12.75" x14ac:dyDescent="0.25">
      <c r="A317" s="50">
        <v>2</v>
      </c>
      <c r="B317" s="12" t="s">
        <v>182</v>
      </c>
      <c r="C317" s="21" t="s">
        <v>286</v>
      </c>
      <c r="D317" s="14">
        <v>1</v>
      </c>
      <c r="E317" s="15">
        <v>757.3</v>
      </c>
      <c r="F317" s="14"/>
      <c r="G317" s="14"/>
      <c r="H317" s="44" t="s">
        <v>287</v>
      </c>
      <c r="I317" s="105"/>
      <c r="J317" s="105"/>
      <c r="K317" s="10"/>
    </row>
    <row r="318" spans="1:11" s="11" customFormat="1" ht="12.75" x14ac:dyDescent="0.25">
      <c r="A318" s="50">
        <v>3</v>
      </c>
      <c r="B318" s="12" t="s">
        <v>185</v>
      </c>
      <c r="C318" s="21" t="s">
        <v>288</v>
      </c>
      <c r="D318" s="14">
        <v>1</v>
      </c>
      <c r="E318" s="15">
        <v>360.8</v>
      </c>
      <c r="F318" s="14"/>
      <c r="G318" s="14"/>
      <c r="H318" s="44" t="s">
        <v>289</v>
      </c>
      <c r="I318" s="105"/>
      <c r="J318" s="105"/>
      <c r="K318" s="10"/>
    </row>
    <row r="319" spans="1:11" s="11" customFormat="1" ht="12.75" x14ac:dyDescent="0.25">
      <c r="A319" s="50">
        <v>4</v>
      </c>
      <c r="B319" s="12" t="s">
        <v>188</v>
      </c>
      <c r="C319" s="21" t="s">
        <v>290</v>
      </c>
      <c r="D319" s="14">
        <v>1</v>
      </c>
      <c r="E319" s="15">
        <v>291.3</v>
      </c>
      <c r="F319" s="14"/>
      <c r="G319" s="14"/>
      <c r="H319" s="44" t="s">
        <v>291</v>
      </c>
      <c r="I319" s="105"/>
      <c r="J319" s="105"/>
      <c r="K319" s="10"/>
    </row>
    <row r="320" spans="1:11" s="11" customFormat="1" ht="12.75" x14ac:dyDescent="0.25">
      <c r="A320" s="118" t="s">
        <v>5</v>
      </c>
      <c r="B320" s="118"/>
      <c r="C320" s="10"/>
      <c r="D320" s="16">
        <f t="shared" ref="D320:E320" si="13">SUM(D321:D325)</f>
        <v>0</v>
      </c>
      <c r="E320" s="16">
        <f t="shared" si="13"/>
        <v>0</v>
      </c>
      <c r="F320" s="16">
        <f>SUM(F321:F325)</f>
        <v>494</v>
      </c>
      <c r="G320" s="16">
        <f>SUM(G321:G325)</f>
        <v>494</v>
      </c>
      <c r="H320" s="20" t="s">
        <v>42</v>
      </c>
      <c r="I320" s="10"/>
      <c r="J320" s="10"/>
      <c r="K320" s="10"/>
    </row>
    <row r="321" spans="1:11" s="11" customFormat="1" ht="12.75" x14ac:dyDescent="0.25">
      <c r="A321" s="50">
        <v>1</v>
      </c>
      <c r="B321" s="68" t="s">
        <v>292</v>
      </c>
      <c r="C321" s="21"/>
      <c r="D321" s="14"/>
      <c r="E321" s="14"/>
      <c r="F321" s="15">
        <v>90</v>
      </c>
      <c r="G321" s="15">
        <v>90</v>
      </c>
      <c r="H321" s="9"/>
      <c r="I321" s="21" t="s">
        <v>27</v>
      </c>
      <c r="J321" s="21" t="s">
        <v>27</v>
      </c>
      <c r="K321" s="10"/>
    </row>
    <row r="322" spans="1:11" s="11" customFormat="1" ht="12.75" x14ac:dyDescent="0.25">
      <c r="A322" s="50">
        <v>2</v>
      </c>
      <c r="B322" s="68" t="s">
        <v>293</v>
      </c>
      <c r="C322" s="21"/>
      <c r="D322" s="14"/>
      <c r="E322" s="14"/>
      <c r="F322" s="15">
        <v>156</v>
      </c>
      <c r="G322" s="15">
        <v>156</v>
      </c>
      <c r="H322" s="9"/>
      <c r="I322" s="21" t="s">
        <v>14</v>
      </c>
      <c r="J322" s="21" t="s">
        <v>14</v>
      </c>
      <c r="K322" s="10"/>
    </row>
    <row r="323" spans="1:11" s="11" customFormat="1" ht="12.75" x14ac:dyDescent="0.25">
      <c r="A323" s="50">
        <v>3</v>
      </c>
      <c r="B323" s="68" t="s">
        <v>294</v>
      </c>
      <c r="C323" s="21"/>
      <c r="D323" s="14"/>
      <c r="E323" s="14"/>
      <c r="F323" s="15">
        <v>105</v>
      </c>
      <c r="G323" s="15">
        <v>105</v>
      </c>
      <c r="H323" s="9"/>
      <c r="I323" s="105" t="s">
        <v>27</v>
      </c>
      <c r="J323" s="105" t="s">
        <v>27</v>
      </c>
      <c r="K323" s="10"/>
    </row>
    <row r="324" spans="1:11" s="11" customFormat="1" ht="12.75" x14ac:dyDescent="0.25">
      <c r="A324" s="50">
        <v>4</v>
      </c>
      <c r="B324" s="68" t="s">
        <v>295</v>
      </c>
      <c r="C324" s="21"/>
      <c r="D324" s="14"/>
      <c r="E324" s="14"/>
      <c r="F324" s="15">
        <v>98</v>
      </c>
      <c r="G324" s="15">
        <v>98</v>
      </c>
      <c r="H324" s="9"/>
      <c r="I324" s="105"/>
      <c r="J324" s="105"/>
      <c r="K324" s="10"/>
    </row>
    <row r="325" spans="1:11" s="11" customFormat="1" ht="12.75" x14ac:dyDescent="0.25">
      <c r="A325" s="50">
        <v>5</v>
      </c>
      <c r="B325" s="68" t="s">
        <v>296</v>
      </c>
      <c r="C325" s="21"/>
      <c r="D325" s="14"/>
      <c r="E325" s="14"/>
      <c r="F325" s="15">
        <v>45</v>
      </c>
      <c r="G325" s="15">
        <v>45</v>
      </c>
      <c r="H325" s="9"/>
      <c r="I325" s="105"/>
      <c r="J325" s="105"/>
      <c r="K325" s="10"/>
    </row>
    <row r="326" spans="1:11" s="11" customFormat="1" ht="12.75" x14ac:dyDescent="0.25">
      <c r="A326" s="41">
        <v>31</v>
      </c>
      <c r="B326" s="19" t="s">
        <v>297</v>
      </c>
      <c r="C326" s="46"/>
      <c r="D326" s="7">
        <f>D327</f>
        <v>9</v>
      </c>
      <c r="E326" s="7">
        <f>E327</f>
        <v>7558.48</v>
      </c>
      <c r="F326" s="7">
        <f>F337</f>
        <v>4244.21</v>
      </c>
      <c r="G326" s="7">
        <f>G337</f>
        <v>4244.21</v>
      </c>
      <c r="H326" s="9"/>
      <c r="I326" s="10"/>
      <c r="J326" s="10"/>
      <c r="K326" s="10"/>
    </row>
    <row r="327" spans="1:11" s="11" customFormat="1" ht="12.75" x14ac:dyDescent="0.25">
      <c r="A327" s="117" t="s">
        <v>233</v>
      </c>
      <c r="B327" s="117"/>
      <c r="C327" s="46"/>
      <c r="D327" s="7">
        <f>SUM(D328:D336)</f>
        <v>9</v>
      </c>
      <c r="E327" s="7">
        <f>SUM(E328:E336)</f>
        <v>7558.48</v>
      </c>
      <c r="F327" s="7">
        <f t="shared" ref="F327:G327" si="14">SUM(F330:F336)</f>
        <v>0</v>
      </c>
      <c r="G327" s="7">
        <f t="shared" si="14"/>
        <v>0</v>
      </c>
      <c r="H327" s="9"/>
      <c r="I327" s="10"/>
      <c r="J327" s="10"/>
      <c r="K327" s="10"/>
    </row>
    <row r="328" spans="1:11" s="11" customFormat="1" ht="12.75" customHeight="1" x14ac:dyDescent="0.25">
      <c r="A328" s="50">
        <v>1</v>
      </c>
      <c r="B328" s="12" t="s">
        <v>178</v>
      </c>
      <c r="C328" s="46" t="s">
        <v>298</v>
      </c>
      <c r="D328" s="14">
        <v>1</v>
      </c>
      <c r="E328" s="15">
        <v>4494</v>
      </c>
      <c r="F328" s="14"/>
      <c r="G328" s="14"/>
      <c r="H328" s="44" t="s">
        <v>506</v>
      </c>
      <c r="I328" s="107" t="s">
        <v>181</v>
      </c>
      <c r="J328" s="107" t="s">
        <v>181</v>
      </c>
      <c r="K328" s="103" t="s">
        <v>731</v>
      </c>
    </row>
    <row r="329" spans="1:11" s="11" customFormat="1" ht="12.75" x14ac:dyDescent="0.25">
      <c r="A329" s="50">
        <v>5</v>
      </c>
      <c r="B329" s="12" t="s">
        <v>191</v>
      </c>
      <c r="C329" s="46" t="s">
        <v>511</v>
      </c>
      <c r="D329" s="14">
        <v>1</v>
      </c>
      <c r="E329" s="15">
        <v>169.9</v>
      </c>
      <c r="F329" s="14"/>
      <c r="G329" s="14"/>
      <c r="H329" s="44" t="s">
        <v>512</v>
      </c>
      <c r="I329" s="108"/>
      <c r="J329" s="108"/>
      <c r="K329" s="104"/>
    </row>
    <row r="330" spans="1:11" s="11" customFormat="1" ht="12.75" x14ac:dyDescent="0.25">
      <c r="A330" s="50">
        <v>1</v>
      </c>
      <c r="B330" s="13" t="s">
        <v>185</v>
      </c>
      <c r="C330" s="21" t="s">
        <v>299</v>
      </c>
      <c r="D330" s="14">
        <v>1</v>
      </c>
      <c r="E330" s="15">
        <v>550.9</v>
      </c>
      <c r="F330" s="14"/>
      <c r="G330" s="14"/>
      <c r="H330" s="44" t="s">
        <v>300</v>
      </c>
      <c r="I330" s="108"/>
      <c r="J330" s="108"/>
      <c r="K330" s="10"/>
    </row>
    <row r="331" spans="1:11" s="11" customFormat="1" ht="12.75" x14ac:dyDescent="0.25">
      <c r="A331" s="50">
        <v>2</v>
      </c>
      <c r="B331" s="13" t="s">
        <v>188</v>
      </c>
      <c r="C331" s="21" t="s">
        <v>299</v>
      </c>
      <c r="D331" s="14">
        <v>1</v>
      </c>
      <c r="E331" s="15">
        <v>604</v>
      </c>
      <c r="F331" s="14"/>
      <c r="G331" s="14"/>
      <c r="H331" s="59" t="s">
        <v>24</v>
      </c>
      <c r="I331" s="108"/>
      <c r="J331" s="108"/>
      <c r="K331" s="10"/>
    </row>
    <row r="332" spans="1:11" s="11" customFormat="1" ht="12.75" x14ac:dyDescent="0.25">
      <c r="A332" s="50">
        <v>3</v>
      </c>
      <c r="B332" s="13" t="s">
        <v>191</v>
      </c>
      <c r="C332" s="21" t="s">
        <v>301</v>
      </c>
      <c r="D332" s="14">
        <v>1</v>
      </c>
      <c r="E332" s="15">
        <v>270.27999999999997</v>
      </c>
      <c r="F332" s="14"/>
      <c r="G332" s="14"/>
      <c r="H332" s="59" t="s">
        <v>24</v>
      </c>
      <c r="I332" s="108"/>
      <c r="J332" s="108"/>
      <c r="K332" s="10"/>
    </row>
    <row r="333" spans="1:11" s="11" customFormat="1" ht="12.75" x14ac:dyDescent="0.25">
      <c r="A333" s="50">
        <v>4</v>
      </c>
      <c r="B333" s="13" t="s">
        <v>194</v>
      </c>
      <c r="C333" s="21" t="s">
        <v>302</v>
      </c>
      <c r="D333" s="14">
        <v>1</v>
      </c>
      <c r="E333" s="15">
        <v>215</v>
      </c>
      <c r="F333" s="14"/>
      <c r="G333" s="14"/>
      <c r="H333" s="44" t="s">
        <v>303</v>
      </c>
      <c r="I333" s="108"/>
      <c r="J333" s="108"/>
      <c r="K333" s="10"/>
    </row>
    <row r="334" spans="1:11" s="11" customFormat="1" ht="12.75" x14ac:dyDescent="0.25">
      <c r="A334" s="50">
        <v>5</v>
      </c>
      <c r="B334" s="13" t="s">
        <v>197</v>
      </c>
      <c r="C334" s="21" t="s">
        <v>304</v>
      </c>
      <c r="D334" s="14">
        <v>1</v>
      </c>
      <c r="E334" s="15">
        <v>410.3</v>
      </c>
      <c r="F334" s="14"/>
      <c r="G334" s="14"/>
      <c r="H334" s="44" t="s">
        <v>305</v>
      </c>
      <c r="I334" s="108"/>
      <c r="J334" s="108"/>
      <c r="K334" s="10"/>
    </row>
    <row r="335" spans="1:11" s="11" customFormat="1" ht="12.75" x14ac:dyDescent="0.25">
      <c r="A335" s="50">
        <v>6</v>
      </c>
      <c r="B335" s="13" t="s">
        <v>202</v>
      </c>
      <c r="C335" s="21" t="s">
        <v>306</v>
      </c>
      <c r="D335" s="14">
        <v>1</v>
      </c>
      <c r="E335" s="15">
        <v>340.1</v>
      </c>
      <c r="F335" s="14"/>
      <c r="G335" s="14"/>
      <c r="H335" s="44" t="s">
        <v>307</v>
      </c>
      <c r="I335" s="108"/>
      <c r="J335" s="108"/>
      <c r="K335" s="10"/>
    </row>
    <row r="336" spans="1:11" s="11" customFormat="1" ht="12.75" x14ac:dyDescent="0.25">
      <c r="A336" s="50">
        <v>7</v>
      </c>
      <c r="B336" s="13" t="s">
        <v>204</v>
      </c>
      <c r="C336" s="21" t="s">
        <v>306</v>
      </c>
      <c r="D336" s="14">
        <v>1</v>
      </c>
      <c r="E336" s="15">
        <v>504</v>
      </c>
      <c r="F336" s="14"/>
      <c r="G336" s="14"/>
      <c r="H336" s="59" t="s">
        <v>24</v>
      </c>
      <c r="I336" s="109"/>
      <c r="J336" s="109"/>
      <c r="K336" s="10"/>
    </row>
    <row r="337" spans="1:11" s="11" customFormat="1" ht="12.75" x14ac:dyDescent="0.25">
      <c r="A337" s="118" t="s">
        <v>5</v>
      </c>
      <c r="B337" s="118"/>
      <c r="C337" s="10"/>
      <c r="D337" s="7">
        <f t="shared" ref="D337:E337" si="15">SUM(D338:D351)</f>
        <v>0</v>
      </c>
      <c r="E337" s="7">
        <f t="shared" si="15"/>
        <v>0</v>
      </c>
      <c r="F337" s="7">
        <f>SUM(F338:F365)</f>
        <v>4244.21</v>
      </c>
      <c r="G337" s="7">
        <f>SUM(G338:G365)</f>
        <v>4244.21</v>
      </c>
      <c r="H337" s="67" t="s">
        <v>42</v>
      </c>
      <c r="I337" s="10"/>
      <c r="J337" s="10"/>
      <c r="K337" s="10"/>
    </row>
    <row r="338" spans="1:11" s="11" customFormat="1" ht="12.75" x14ac:dyDescent="0.25">
      <c r="A338" s="50">
        <v>1</v>
      </c>
      <c r="B338" s="57" t="s">
        <v>308</v>
      </c>
      <c r="C338" s="21"/>
      <c r="D338" s="14"/>
      <c r="E338" s="14"/>
      <c r="F338" s="15">
        <v>90</v>
      </c>
      <c r="G338" s="15">
        <f t="shared" ref="G338:G351" si="16">F338</f>
        <v>90</v>
      </c>
      <c r="H338" s="9"/>
      <c r="I338" s="21" t="s">
        <v>25</v>
      </c>
      <c r="J338" s="21" t="str">
        <f>I338</f>
        <v>Nhà hiệu bộ</v>
      </c>
      <c r="K338" s="10"/>
    </row>
    <row r="339" spans="1:11" s="11" customFormat="1" ht="12.75" x14ac:dyDescent="0.25">
      <c r="A339" s="50">
        <v>2</v>
      </c>
      <c r="B339" s="84" t="s">
        <v>309</v>
      </c>
      <c r="C339" s="21"/>
      <c r="D339" s="14"/>
      <c r="E339" s="14"/>
      <c r="F339" s="15">
        <v>65</v>
      </c>
      <c r="G339" s="15">
        <f t="shared" si="16"/>
        <v>65</v>
      </c>
      <c r="H339" s="9"/>
      <c r="I339" s="21" t="s">
        <v>14</v>
      </c>
      <c r="J339" s="21" t="str">
        <f>I339</f>
        <v>Nhà công vụ</v>
      </c>
      <c r="K339" s="10"/>
    </row>
    <row r="340" spans="1:11" s="11" customFormat="1" ht="12.75" x14ac:dyDescent="0.25">
      <c r="A340" s="50">
        <v>3</v>
      </c>
      <c r="B340" s="84" t="s">
        <v>310</v>
      </c>
      <c r="C340" s="21"/>
      <c r="D340" s="14"/>
      <c r="E340" s="14"/>
      <c r="F340" s="15">
        <v>264</v>
      </c>
      <c r="G340" s="15">
        <f t="shared" si="16"/>
        <v>264</v>
      </c>
      <c r="H340" s="9"/>
      <c r="I340" s="105" t="s">
        <v>27</v>
      </c>
      <c r="J340" s="105" t="str">
        <f>I340</f>
        <v>Phòng học</v>
      </c>
      <c r="K340" s="10"/>
    </row>
    <row r="341" spans="1:11" s="11" customFormat="1" ht="12.75" x14ac:dyDescent="0.25">
      <c r="A341" s="50">
        <v>4</v>
      </c>
      <c r="B341" s="84" t="s">
        <v>311</v>
      </c>
      <c r="C341" s="21"/>
      <c r="D341" s="14"/>
      <c r="E341" s="14"/>
      <c r="F341" s="15">
        <v>264</v>
      </c>
      <c r="G341" s="15">
        <f t="shared" si="16"/>
        <v>264</v>
      </c>
      <c r="H341" s="9"/>
      <c r="I341" s="105"/>
      <c r="J341" s="105"/>
      <c r="K341" s="10"/>
    </row>
    <row r="342" spans="1:11" s="11" customFormat="1" ht="12.75" x14ac:dyDescent="0.25">
      <c r="A342" s="50">
        <v>5</v>
      </c>
      <c r="B342" s="84" t="s">
        <v>312</v>
      </c>
      <c r="C342" s="21"/>
      <c r="D342" s="14"/>
      <c r="E342" s="14"/>
      <c r="F342" s="15">
        <v>80.64</v>
      </c>
      <c r="G342" s="15">
        <f t="shared" si="16"/>
        <v>80.64</v>
      </c>
      <c r="H342" s="9"/>
      <c r="I342" s="21" t="s">
        <v>313</v>
      </c>
      <c r="J342" s="21" t="str">
        <f>I342</f>
        <v>Bếp</v>
      </c>
      <c r="K342" s="10"/>
    </row>
    <row r="343" spans="1:11" s="11" customFormat="1" ht="12.75" x14ac:dyDescent="0.25">
      <c r="A343" s="50">
        <v>6</v>
      </c>
      <c r="B343" s="84" t="s">
        <v>314</v>
      </c>
      <c r="C343" s="21"/>
      <c r="D343" s="14"/>
      <c r="E343" s="14"/>
      <c r="F343" s="15">
        <v>60</v>
      </c>
      <c r="G343" s="15">
        <f t="shared" si="16"/>
        <v>60</v>
      </c>
      <c r="H343" s="9"/>
      <c r="I343" s="50" t="s">
        <v>315</v>
      </c>
      <c r="J343" s="21" t="str">
        <f>I343</f>
        <v>Phòng kho</v>
      </c>
      <c r="K343" s="10"/>
    </row>
    <row r="344" spans="1:11" s="11" customFormat="1" ht="12.75" x14ac:dyDescent="0.25">
      <c r="A344" s="50">
        <v>7</v>
      </c>
      <c r="B344" s="84" t="s">
        <v>316</v>
      </c>
      <c r="C344" s="21"/>
      <c r="D344" s="14"/>
      <c r="E344" s="14"/>
      <c r="F344" s="15">
        <v>186</v>
      </c>
      <c r="G344" s="15">
        <f t="shared" si="16"/>
        <v>186</v>
      </c>
      <c r="H344" s="9"/>
      <c r="I344" s="105" t="s">
        <v>27</v>
      </c>
      <c r="J344" s="105" t="str">
        <f>I344</f>
        <v>Phòng học</v>
      </c>
      <c r="K344" s="10"/>
    </row>
    <row r="345" spans="1:11" s="11" customFormat="1" ht="12.75" x14ac:dyDescent="0.25">
      <c r="A345" s="50">
        <v>8</v>
      </c>
      <c r="B345" s="84" t="s">
        <v>316</v>
      </c>
      <c r="C345" s="21"/>
      <c r="D345" s="14"/>
      <c r="E345" s="14"/>
      <c r="F345" s="15">
        <v>209</v>
      </c>
      <c r="G345" s="15">
        <f t="shared" si="16"/>
        <v>209</v>
      </c>
      <c r="H345" s="9"/>
      <c r="I345" s="105"/>
      <c r="J345" s="105"/>
      <c r="K345" s="10"/>
    </row>
    <row r="346" spans="1:11" s="11" customFormat="1" ht="12.75" x14ac:dyDescent="0.25">
      <c r="A346" s="50">
        <v>9</v>
      </c>
      <c r="B346" s="84" t="s">
        <v>317</v>
      </c>
      <c r="C346" s="21"/>
      <c r="D346" s="14"/>
      <c r="E346" s="14"/>
      <c r="F346" s="15">
        <v>149.96</v>
      </c>
      <c r="G346" s="15">
        <f t="shared" si="16"/>
        <v>149.96</v>
      </c>
      <c r="H346" s="9"/>
      <c r="I346" s="105"/>
      <c r="J346" s="105"/>
      <c r="K346" s="10"/>
    </row>
    <row r="347" spans="1:11" s="11" customFormat="1" ht="12.75" x14ac:dyDescent="0.25">
      <c r="A347" s="50">
        <v>10</v>
      </c>
      <c r="B347" s="84" t="s">
        <v>318</v>
      </c>
      <c r="C347" s="21"/>
      <c r="D347" s="14"/>
      <c r="E347" s="14"/>
      <c r="F347" s="15">
        <v>76</v>
      </c>
      <c r="G347" s="15">
        <f t="shared" si="16"/>
        <v>76</v>
      </c>
      <c r="H347" s="9"/>
      <c r="I347" s="105"/>
      <c r="J347" s="105"/>
      <c r="K347" s="10"/>
    </row>
    <row r="348" spans="1:11" s="11" customFormat="1" ht="12.75" x14ac:dyDescent="0.25">
      <c r="A348" s="50">
        <v>11</v>
      </c>
      <c r="B348" s="84" t="s">
        <v>319</v>
      </c>
      <c r="C348" s="21"/>
      <c r="D348" s="14"/>
      <c r="E348" s="14"/>
      <c r="F348" s="15">
        <v>172</v>
      </c>
      <c r="G348" s="15">
        <f t="shared" si="16"/>
        <v>172</v>
      </c>
      <c r="H348" s="9"/>
      <c r="I348" s="105"/>
      <c r="J348" s="105"/>
      <c r="K348" s="10"/>
    </row>
    <row r="349" spans="1:11" s="11" customFormat="1" ht="25.5" x14ac:dyDescent="0.25">
      <c r="A349" s="50">
        <v>12</v>
      </c>
      <c r="B349" s="84" t="s">
        <v>320</v>
      </c>
      <c r="C349" s="21"/>
      <c r="D349" s="14"/>
      <c r="E349" s="14"/>
      <c r="F349" s="15">
        <v>108</v>
      </c>
      <c r="G349" s="15">
        <f t="shared" si="16"/>
        <v>108</v>
      </c>
      <c r="H349" s="9"/>
      <c r="I349" s="105"/>
      <c r="J349" s="105"/>
      <c r="K349" s="10"/>
    </row>
    <row r="350" spans="1:11" s="11" customFormat="1" ht="12.75" x14ac:dyDescent="0.25">
      <c r="A350" s="50">
        <v>13</v>
      </c>
      <c r="B350" s="84" t="s">
        <v>321</v>
      </c>
      <c r="C350" s="21"/>
      <c r="D350" s="14"/>
      <c r="E350" s="14"/>
      <c r="F350" s="15">
        <v>260</v>
      </c>
      <c r="G350" s="15">
        <f t="shared" si="16"/>
        <v>260</v>
      </c>
      <c r="H350" s="9"/>
      <c r="I350" s="105"/>
      <c r="J350" s="105"/>
      <c r="K350" s="10"/>
    </row>
    <row r="351" spans="1:11" s="11" customFormat="1" ht="12.75" x14ac:dyDescent="0.25">
      <c r="A351" s="50">
        <v>14</v>
      </c>
      <c r="B351" s="84" t="s">
        <v>322</v>
      </c>
      <c r="C351" s="21"/>
      <c r="D351" s="14"/>
      <c r="E351" s="14"/>
      <c r="F351" s="15">
        <v>168</v>
      </c>
      <c r="G351" s="15">
        <f t="shared" si="16"/>
        <v>168</v>
      </c>
      <c r="H351" s="9"/>
      <c r="I351" s="105"/>
      <c r="J351" s="105"/>
      <c r="K351" s="10"/>
    </row>
    <row r="352" spans="1:11" s="11" customFormat="1" ht="12.75" x14ac:dyDescent="0.25">
      <c r="A352" s="50">
        <v>15</v>
      </c>
      <c r="B352" s="13" t="s">
        <v>513</v>
      </c>
      <c r="C352" s="46" t="s">
        <v>298</v>
      </c>
      <c r="D352" s="14"/>
      <c r="E352" s="51"/>
      <c r="F352" s="15">
        <v>156.96</v>
      </c>
      <c r="G352" s="15">
        <v>156.96</v>
      </c>
      <c r="H352" s="9"/>
      <c r="I352" s="105" t="s">
        <v>27</v>
      </c>
      <c r="J352" s="105" t="s">
        <v>27</v>
      </c>
      <c r="K352" s="103" t="s">
        <v>731</v>
      </c>
    </row>
    <row r="353" spans="1:11" s="11" customFormat="1" ht="12.75" x14ac:dyDescent="0.25">
      <c r="A353" s="50">
        <v>16</v>
      </c>
      <c r="B353" s="13" t="s">
        <v>514</v>
      </c>
      <c r="C353" s="46" t="s">
        <v>298</v>
      </c>
      <c r="D353" s="14"/>
      <c r="E353" s="51"/>
      <c r="F353" s="15">
        <v>214.5</v>
      </c>
      <c r="G353" s="15">
        <v>214.5</v>
      </c>
      <c r="H353" s="9"/>
      <c r="I353" s="105"/>
      <c r="J353" s="105"/>
      <c r="K353" s="106"/>
    </row>
    <row r="354" spans="1:11" s="11" customFormat="1" ht="12.75" x14ac:dyDescent="0.25">
      <c r="A354" s="50">
        <v>17</v>
      </c>
      <c r="B354" s="13" t="s">
        <v>515</v>
      </c>
      <c r="C354" s="46" t="s">
        <v>298</v>
      </c>
      <c r="D354" s="14"/>
      <c r="E354" s="51"/>
      <c r="F354" s="15">
        <v>268.77999999999997</v>
      </c>
      <c r="G354" s="15">
        <v>268.77999999999997</v>
      </c>
      <c r="H354" s="9"/>
      <c r="I354" s="105"/>
      <c r="J354" s="105"/>
      <c r="K354" s="106"/>
    </row>
    <row r="355" spans="1:11" s="11" customFormat="1" ht="12.75" x14ac:dyDescent="0.25">
      <c r="A355" s="50">
        <v>18</v>
      </c>
      <c r="B355" s="13" t="s">
        <v>516</v>
      </c>
      <c r="C355" s="46" t="s">
        <v>298</v>
      </c>
      <c r="D355" s="14"/>
      <c r="E355" s="51"/>
      <c r="F355" s="15">
        <v>142.19999999999999</v>
      </c>
      <c r="G355" s="15">
        <v>142.19999999999999</v>
      </c>
      <c r="H355" s="9"/>
      <c r="I355" s="105"/>
      <c r="J355" s="105"/>
      <c r="K355" s="106"/>
    </row>
    <row r="356" spans="1:11" s="11" customFormat="1" ht="12.75" x14ac:dyDescent="0.25">
      <c r="A356" s="50">
        <v>19</v>
      </c>
      <c r="B356" s="13" t="s">
        <v>517</v>
      </c>
      <c r="C356" s="46" t="s">
        <v>298</v>
      </c>
      <c r="D356" s="14"/>
      <c r="E356" s="51"/>
      <c r="F356" s="15">
        <v>4.59</v>
      </c>
      <c r="G356" s="15">
        <v>4.59</v>
      </c>
      <c r="H356" s="9"/>
      <c r="I356" s="21" t="s">
        <v>16</v>
      </c>
      <c r="J356" s="21" t="s">
        <v>16</v>
      </c>
      <c r="K356" s="106"/>
    </row>
    <row r="357" spans="1:11" s="11" customFormat="1" ht="12.75" x14ac:dyDescent="0.25">
      <c r="A357" s="50">
        <v>20</v>
      </c>
      <c r="B357" s="13" t="s">
        <v>518</v>
      </c>
      <c r="C357" s="46" t="s">
        <v>298</v>
      </c>
      <c r="D357" s="14"/>
      <c r="E357" s="51"/>
      <c r="F357" s="15">
        <v>83.78</v>
      </c>
      <c r="G357" s="15">
        <v>83.78</v>
      </c>
      <c r="H357" s="9"/>
      <c r="I357" s="21" t="s">
        <v>27</v>
      </c>
      <c r="J357" s="21" t="s">
        <v>27</v>
      </c>
      <c r="K357" s="106"/>
    </row>
    <row r="358" spans="1:11" s="11" customFormat="1" ht="12.75" x14ac:dyDescent="0.25">
      <c r="A358" s="50">
        <v>21</v>
      </c>
      <c r="B358" s="13" t="s">
        <v>519</v>
      </c>
      <c r="C358" s="46" t="s">
        <v>298</v>
      </c>
      <c r="D358" s="14"/>
      <c r="E358" s="51"/>
      <c r="F358" s="15">
        <v>197.16</v>
      </c>
      <c r="G358" s="15">
        <v>197.16</v>
      </c>
      <c r="H358" s="9"/>
      <c r="I358" s="21" t="s">
        <v>520</v>
      </c>
      <c r="J358" s="21" t="s">
        <v>520</v>
      </c>
      <c r="K358" s="106"/>
    </row>
    <row r="359" spans="1:11" s="11" customFormat="1" ht="12.75" x14ac:dyDescent="0.25">
      <c r="A359" s="50">
        <v>22</v>
      </c>
      <c r="B359" s="13" t="s">
        <v>521</v>
      </c>
      <c r="C359" s="46" t="s">
        <v>298</v>
      </c>
      <c r="D359" s="14"/>
      <c r="E359" s="51"/>
      <c r="F359" s="15">
        <v>207</v>
      </c>
      <c r="G359" s="15">
        <v>207</v>
      </c>
      <c r="H359" s="9"/>
      <c r="I359" s="21" t="s">
        <v>14</v>
      </c>
      <c r="J359" s="21" t="s">
        <v>14</v>
      </c>
      <c r="K359" s="106"/>
    </row>
    <row r="360" spans="1:11" s="11" customFormat="1" ht="12.75" x14ac:dyDescent="0.25">
      <c r="A360" s="50">
        <v>23</v>
      </c>
      <c r="B360" s="13" t="s">
        <v>522</v>
      </c>
      <c r="C360" s="46" t="s">
        <v>298</v>
      </c>
      <c r="D360" s="14"/>
      <c r="E360" s="51"/>
      <c r="F360" s="15">
        <v>146.63999999999999</v>
      </c>
      <c r="G360" s="15">
        <v>146.63999999999999</v>
      </c>
      <c r="H360" s="9"/>
      <c r="I360" s="21" t="s">
        <v>27</v>
      </c>
      <c r="J360" s="21" t="s">
        <v>27</v>
      </c>
      <c r="K360" s="106"/>
    </row>
    <row r="361" spans="1:11" s="11" customFormat="1" ht="12.75" x14ac:dyDescent="0.25">
      <c r="A361" s="50">
        <v>24</v>
      </c>
      <c r="B361" s="13" t="s">
        <v>523</v>
      </c>
      <c r="C361" s="46" t="s">
        <v>298</v>
      </c>
      <c r="D361" s="14"/>
      <c r="E361" s="51"/>
      <c r="F361" s="15">
        <v>39.200000000000003</v>
      </c>
      <c r="G361" s="15">
        <v>39.200000000000003</v>
      </c>
      <c r="H361" s="9"/>
      <c r="I361" s="105" t="s">
        <v>16</v>
      </c>
      <c r="J361" s="105" t="s">
        <v>16</v>
      </c>
      <c r="K361" s="106"/>
    </row>
    <row r="362" spans="1:11" s="11" customFormat="1" ht="12.75" x14ac:dyDescent="0.25">
      <c r="A362" s="50">
        <v>25</v>
      </c>
      <c r="B362" s="13" t="s">
        <v>524</v>
      </c>
      <c r="C362" s="46" t="s">
        <v>298</v>
      </c>
      <c r="D362" s="14"/>
      <c r="E362" s="51"/>
      <c r="F362" s="15">
        <v>26.4</v>
      </c>
      <c r="G362" s="15">
        <v>26.4</v>
      </c>
      <c r="H362" s="9"/>
      <c r="I362" s="105"/>
      <c r="J362" s="105"/>
      <c r="K362" s="106"/>
    </row>
    <row r="363" spans="1:11" s="11" customFormat="1" ht="12.75" x14ac:dyDescent="0.25">
      <c r="A363" s="50">
        <v>26</v>
      </c>
      <c r="B363" s="13" t="s">
        <v>525</v>
      </c>
      <c r="C363" s="46" t="s">
        <v>511</v>
      </c>
      <c r="D363" s="14"/>
      <c r="E363" s="51"/>
      <c r="F363" s="15">
        <v>156</v>
      </c>
      <c r="G363" s="15">
        <v>156</v>
      </c>
      <c r="H363" s="9"/>
      <c r="I363" s="21" t="s">
        <v>27</v>
      </c>
      <c r="J363" s="21" t="s">
        <v>27</v>
      </c>
      <c r="K363" s="106"/>
    </row>
    <row r="364" spans="1:11" s="11" customFormat="1" ht="12.75" x14ac:dyDescent="0.25">
      <c r="A364" s="50">
        <v>27</v>
      </c>
      <c r="B364" s="13" t="s">
        <v>345</v>
      </c>
      <c r="C364" s="46" t="s">
        <v>511</v>
      </c>
      <c r="D364" s="14"/>
      <c r="E364" s="51"/>
      <c r="F364" s="15">
        <v>12.8</v>
      </c>
      <c r="G364" s="15">
        <v>12.8</v>
      </c>
      <c r="H364" s="9"/>
      <c r="I364" s="21" t="s">
        <v>16</v>
      </c>
      <c r="J364" s="21" t="s">
        <v>16</v>
      </c>
      <c r="K364" s="104"/>
    </row>
    <row r="365" spans="1:11" s="102" customFormat="1" ht="12.75" x14ac:dyDescent="0.25">
      <c r="A365" s="69">
        <v>28</v>
      </c>
      <c r="B365" s="70" t="s">
        <v>759</v>
      </c>
      <c r="C365" s="46" t="s">
        <v>298</v>
      </c>
      <c r="D365" s="72"/>
      <c r="E365" s="98"/>
      <c r="F365" s="99">
        <v>435.6</v>
      </c>
      <c r="G365" s="99">
        <v>435.6</v>
      </c>
      <c r="H365" s="100"/>
      <c r="I365" s="21" t="s">
        <v>27</v>
      </c>
      <c r="J365" s="21" t="s">
        <v>27</v>
      </c>
      <c r="K365" s="101" t="s">
        <v>760</v>
      </c>
    </row>
    <row r="366" spans="1:11" s="11" customFormat="1" ht="12.75" x14ac:dyDescent="0.25">
      <c r="A366" s="41">
        <v>32</v>
      </c>
      <c r="B366" s="19" t="s">
        <v>323</v>
      </c>
      <c r="C366" s="21"/>
      <c r="D366" s="7">
        <f>D367</f>
        <v>9</v>
      </c>
      <c r="E366" s="7">
        <f>E367</f>
        <v>6336.58</v>
      </c>
      <c r="F366" s="7">
        <f>F377</f>
        <v>1994.0030000000002</v>
      </c>
      <c r="G366" s="7">
        <f>G377</f>
        <v>1994.0030000000002</v>
      </c>
      <c r="H366" s="9"/>
      <c r="I366" s="21"/>
      <c r="J366" s="21"/>
      <c r="K366" s="21"/>
    </row>
    <row r="367" spans="1:11" s="11" customFormat="1" ht="12.75" x14ac:dyDescent="0.25">
      <c r="A367" s="117" t="s">
        <v>233</v>
      </c>
      <c r="B367" s="117"/>
      <c r="C367" s="21"/>
      <c r="D367" s="7">
        <f>SUM(D368:D376)</f>
        <v>9</v>
      </c>
      <c r="E367" s="7">
        <f>SUM(E368:E376)</f>
        <v>6336.58</v>
      </c>
      <c r="F367" s="7">
        <f t="shared" ref="F367:G367" si="17">SUM(F368:F376)</f>
        <v>0</v>
      </c>
      <c r="G367" s="7">
        <f t="shared" si="17"/>
        <v>0</v>
      </c>
      <c r="H367" s="9"/>
      <c r="I367" s="21"/>
      <c r="J367" s="21"/>
      <c r="K367" s="21"/>
    </row>
    <row r="368" spans="1:11" s="11" customFormat="1" ht="12.75" x14ac:dyDescent="0.25">
      <c r="A368" s="50">
        <v>1</v>
      </c>
      <c r="B368" s="12" t="s">
        <v>178</v>
      </c>
      <c r="C368" s="46" t="s">
        <v>324</v>
      </c>
      <c r="D368" s="14">
        <v>1</v>
      </c>
      <c r="E368" s="15">
        <v>1288.5</v>
      </c>
      <c r="F368" s="15"/>
      <c r="G368" s="15"/>
      <c r="H368" s="44" t="s">
        <v>325</v>
      </c>
      <c r="I368" s="105" t="s">
        <v>181</v>
      </c>
      <c r="J368" s="105" t="s">
        <v>181</v>
      </c>
      <c r="K368" s="21"/>
    </row>
    <row r="369" spans="1:11" s="11" customFormat="1" ht="12.75" x14ac:dyDescent="0.25">
      <c r="A369" s="50">
        <v>2</v>
      </c>
      <c r="B369" s="12" t="s">
        <v>182</v>
      </c>
      <c r="C369" s="46" t="s">
        <v>324</v>
      </c>
      <c r="D369" s="14">
        <v>1</v>
      </c>
      <c r="E369" s="15">
        <v>421.7</v>
      </c>
      <c r="F369" s="15"/>
      <c r="G369" s="15"/>
      <c r="H369" s="44" t="s">
        <v>326</v>
      </c>
      <c r="I369" s="105"/>
      <c r="J369" s="105"/>
      <c r="K369" s="10"/>
    </row>
    <row r="370" spans="1:11" s="11" customFormat="1" ht="12.75" x14ac:dyDescent="0.25">
      <c r="A370" s="50">
        <v>3</v>
      </c>
      <c r="B370" s="12" t="s">
        <v>185</v>
      </c>
      <c r="C370" s="46" t="s">
        <v>327</v>
      </c>
      <c r="D370" s="14">
        <v>1</v>
      </c>
      <c r="E370" s="15">
        <v>2409</v>
      </c>
      <c r="F370" s="15"/>
      <c r="G370" s="15"/>
      <c r="H370" s="44" t="s">
        <v>328</v>
      </c>
      <c r="I370" s="105"/>
      <c r="J370" s="105"/>
      <c r="K370" s="10"/>
    </row>
    <row r="371" spans="1:11" s="11" customFormat="1" ht="12.75" x14ac:dyDescent="0.25">
      <c r="A371" s="50">
        <v>4</v>
      </c>
      <c r="B371" s="12" t="s">
        <v>188</v>
      </c>
      <c r="C371" s="46" t="s">
        <v>329</v>
      </c>
      <c r="D371" s="14">
        <v>1</v>
      </c>
      <c r="E371" s="15">
        <v>250</v>
      </c>
      <c r="F371" s="15"/>
      <c r="G371" s="15"/>
      <c r="H371" s="44" t="s">
        <v>330</v>
      </c>
      <c r="I371" s="105"/>
      <c r="J371" s="105"/>
      <c r="K371" s="10"/>
    </row>
    <row r="372" spans="1:11" s="11" customFormat="1" ht="12.75" x14ac:dyDescent="0.25">
      <c r="A372" s="50">
        <v>5</v>
      </c>
      <c r="B372" s="12" t="s">
        <v>191</v>
      </c>
      <c r="C372" s="46" t="s">
        <v>331</v>
      </c>
      <c r="D372" s="14">
        <v>1</v>
      </c>
      <c r="E372" s="15">
        <v>394.88</v>
      </c>
      <c r="F372" s="15"/>
      <c r="G372" s="15"/>
      <c r="H372" s="44" t="s">
        <v>330</v>
      </c>
      <c r="I372" s="105"/>
      <c r="J372" s="105"/>
      <c r="K372" s="10"/>
    </row>
    <row r="373" spans="1:11" s="11" customFormat="1" ht="12.75" x14ac:dyDescent="0.25">
      <c r="A373" s="50">
        <v>6</v>
      </c>
      <c r="B373" s="12" t="s">
        <v>194</v>
      </c>
      <c r="C373" s="46" t="s">
        <v>332</v>
      </c>
      <c r="D373" s="14">
        <v>1</v>
      </c>
      <c r="E373" s="15">
        <v>353.78</v>
      </c>
      <c r="F373" s="15"/>
      <c r="G373" s="15"/>
      <c r="H373" s="44" t="s">
        <v>330</v>
      </c>
      <c r="I373" s="105"/>
      <c r="J373" s="105"/>
      <c r="K373" s="10"/>
    </row>
    <row r="374" spans="1:11" s="11" customFormat="1" ht="12.75" x14ac:dyDescent="0.25">
      <c r="A374" s="50">
        <v>7</v>
      </c>
      <c r="B374" s="12" t="s">
        <v>197</v>
      </c>
      <c r="C374" s="46" t="s">
        <v>333</v>
      </c>
      <c r="D374" s="14">
        <v>1</v>
      </c>
      <c r="E374" s="15">
        <v>480</v>
      </c>
      <c r="F374" s="15"/>
      <c r="G374" s="15"/>
      <c r="H374" s="44" t="s">
        <v>330</v>
      </c>
      <c r="I374" s="105"/>
      <c r="J374" s="105"/>
      <c r="K374" s="10"/>
    </row>
    <row r="375" spans="1:11" s="11" customFormat="1" ht="12.75" x14ac:dyDescent="0.25">
      <c r="A375" s="50">
        <v>8</v>
      </c>
      <c r="B375" s="12" t="s">
        <v>199</v>
      </c>
      <c r="C375" s="46" t="s">
        <v>334</v>
      </c>
      <c r="D375" s="14">
        <v>1</v>
      </c>
      <c r="E375" s="15">
        <v>360</v>
      </c>
      <c r="F375" s="15"/>
      <c r="G375" s="15"/>
      <c r="H375" s="44" t="s">
        <v>330</v>
      </c>
      <c r="I375" s="105"/>
      <c r="J375" s="105"/>
      <c r="K375" s="10"/>
    </row>
    <row r="376" spans="1:11" s="11" customFormat="1" ht="12.75" x14ac:dyDescent="0.25">
      <c r="A376" s="50">
        <v>9</v>
      </c>
      <c r="B376" s="12" t="s">
        <v>202</v>
      </c>
      <c r="C376" s="46" t="s">
        <v>335</v>
      </c>
      <c r="D376" s="14">
        <v>1</v>
      </c>
      <c r="E376" s="15">
        <v>378.72</v>
      </c>
      <c r="F376" s="15"/>
      <c r="G376" s="15"/>
      <c r="H376" s="44" t="s">
        <v>330</v>
      </c>
      <c r="I376" s="105"/>
      <c r="J376" s="105"/>
      <c r="K376" s="10"/>
    </row>
    <row r="377" spans="1:11" s="11" customFormat="1" ht="12.75" x14ac:dyDescent="0.25">
      <c r="A377" s="118" t="s">
        <v>5</v>
      </c>
      <c r="B377" s="118"/>
      <c r="C377" s="46"/>
      <c r="D377" s="7">
        <f t="shared" ref="D377:E377" si="18">SUM(D378:D393)</f>
        <v>0</v>
      </c>
      <c r="E377" s="7">
        <f t="shared" si="18"/>
        <v>0</v>
      </c>
      <c r="F377" s="7">
        <f>SUM(F378:F393)</f>
        <v>1994.0030000000002</v>
      </c>
      <c r="G377" s="7">
        <f>SUM(G378:G393)</f>
        <v>1994.0030000000002</v>
      </c>
      <c r="H377" s="63" t="s">
        <v>42</v>
      </c>
      <c r="I377" s="64"/>
      <c r="J377" s="64"/>
      <c r="K377" s="64"/>
    </row>
    <row r="378" spans="1:11" s="11" customFormat="1" ht="25.5" x14ac:dyDescent="0.25">
      <c r="A378" s="50">
        <v>1</v>
      </c>
      <c r="B378" s="13" t="s">
        <v>336</v>
      </c>
      <c r="C378" s="46"/>
      <c r="D378" s="14"/>
      <c r="E378" s="15"/>
      <c r="F378" s="15">
        <v>175.5</v>
      </c>
      <c r="G378" s="15">
        <f>F378</f>
        <v>175.5</v>
      </c>
      <c r="H378" s="63"/>
      <c r="I378" s="46" t="s">
        <v>337</v>
      </c>
      <c r="J378" s="46" t="s">
        <v>337</v>
      </c>
      <c r="K378" s="64"/>
    </row>
    <row r="379" spans="1:11" s="11" customFormat="1" ht="12.75" x14ac:dyDescent="0.25">
      <c r="A379" s="50">
        <v>2</v>
      </c>
      <c r="B379" s="13" t="s">
        <v>338</v>
      </c>
      <c r="C379" s="46"/>
      <c r="D379" s="14"/>
      <c r="E379" s="15"/>
      <c r="F379" s="15">
        <v>195</v>
      </c>
      <c r="G379" s="15">
        <f>F379</f>
        <v>195</v>
      </c>
      <c r="H379" s="63"/>
      <c r="I379" s="46" t="s">
        <v>14</v>
      </c>
      <c r="J379" s="46" t="s">
        <v>14</v>
      </c>
      <c r="K379" s="64"/>
    </row>
    <row r="380" spans="1:11" s="11" customFormat="1" ht="25.5" x14ac:dyDescent="0.25">
      <c r="A380" s="50">
        <v>3</v>
      </c>
      <c r="B380" s="13" t="s">
        <v>339</v>
      </c>
      <c r="C380" s="46"/>
      <c r="D380" s="14"/>
      <c r="E380" s="15"/>
      <c r="F380" s="15">
        <v>31</v>
      </c>
      <c r="G380" s="15">
        <v>31</v>
      </c>
      <c r="H380" s="63"/>
      <c r="I380" s="46" t="s">
        <v>26</v>
      </c>
      <c r="J380" s="46" t="s">
        <v>26</v>
      </c>
      <c r="K380" s="64"/>
    </row>
    <row r="381" spans="1:11" s="11" customFormat="1" ht="12.75" x14ac:dyDescent="0.25">
      <c r="A381" s="69">
        <v>4</v>
      </c>
      <c r="B381" s="70" t="s">
        <v>340</v>
      </c>
      <c r="C381" s="71"/>
      <c r="D381" s="72"/>
      <c r="E381" s="73"/>
      <c r="F381" s="73">
        <v>170</v>
      </c>
      <c r="G381" s="73">
        <f>F381</f>
        <v>170</v>
      </c>
      <c r="H381" s="74"/>
      <c r="I381" s="71" t="s">
        <v>341</v>
      </c>
      <c r="J381" s="71" t="s">
        <v>341</v>
      </c>
      <c r="K381" s="75"/>
    </row>
    <row r="382" spans="1:11" s="11" customFormat="1" ht="12.75" x14ac:dyDescent="0.25">
      <c r="A382" s="50">
        <v>5</v>
      </c>
      <c r="B382" s="13" t="s">
        <v>342</v>
      </c>
      <c r="C382" s="46"/>
      <c r="D382" s="14"/>
      <c r="E382" s="15"/>
      <c r="F382" s="15">
        <v>757.5</v>
      </c>
      <c r="G382" s="15">
        <f>F382</f>
        <v>757.5</v>
      </c>
      <c r="H382" s="63"/>
      <c r="I382" s="46" t="s">
        <v>343</v>
      </c>
      <c r="J382" s="46" t="s">
        <v>343</v>
      </c>
      <c r="K382" s="64"/>
    </row>
    <row r="383" spans="1:11" s="11" customFormat="1" ht="25.5" x14ac:dyDescent="0.25">
      <c r="A383" s="50">
        <v>6</v>
      </c>
      <c r="B383" s="13" t="s">
        <v>344</v>
      </c>
      <c r="C383" s="46"/>
      <c r="D383" s="14"/>
      <c r="E383" s="15"/>
      <c r="F383" s="51">
        <v>13.587999999999999</v>
      </c>
      <c r="G383" s="51">
        <v>13.587999999999999</v>
      </c>
      <c r="H383" s="63"/>
      <c r="I383" s="46" t="s">
        <v>345</v>
      </c>
      <c r="J383" s="46" t="s">
        <v>345</v>
      </c>
      <c r="K383" s="64"/>
    </row>
    <row r="384" spans="1:11" s="11" customFormat="1" ht="12.75" x14ac:dyDescent="0.25">
      <c r="A384" s="50">
        <v>7</v>
      </c>
      <c r="B384" s="13" t="s">
        <v>346</v>
      </c>
      <c r="C384" s="46"/>
      <c r="D384" s="14"/>
      <c r="E384" s="15"/>
      <c r="F384" s="15">
        <v>50.155000000000001</v>
      </c>
      <c r="G384" s="15">
        <v>50.155000000000001</v>
      </c>
      <c r="H384" s="63"/>
      <c r="I384" s="46" t="s">
        <v>347</v>
      </c>
      <c r="J384" s="46" t="s">
        <v>347</v>
      </c>
      <c r="K384" s="64"/>
    </row>
    <row r="385" spans="1:11" s="11" customFormat="1" ht="12.75" x14ac:dyDescent="0.25">
      <c r="A385" s="50">
        <v>8</v>
      </c>
      <c r="B385" s="13" t="s">
        <v>348</v>
      </c>
      <c r="C385" s="46"/>
      <c r="D385" s="14"/>
      <c r="E385" s="15"/>
      <c r="F385" s="15">
        <v>22.98</v>
      </c>
      <c r="G385" s="15">
        <f>F385</f>
        <v>22.98</v>
      </c>
      <c r="H385" s="63"/>
      <c r="I385" s="46" t="s">
        <v>349</v>
      </c>
      <c r="J385" s="46" t="s">
        <v>349</v>
      </c>
      <c r="K385" s="64"/>
    </row>
    <row r="386" spans="1:11" s="11" customFormat="1" ht="12.75" x14ac:dyDescent="0.25">
      <c r="A386" s="50">
        <v>9</v>
      </c>
      <c r="B386" s="13" t="s">
        <v>350</v>
      </c>
      <c r="C386" s="46"/>
      <c r="D386" s="14"/>
      <c r="E386" s="15"/>
      <c r="F386" s="15">
        <v>113.52</v>
      </c>
      <c r="G386" s="15">
        <f>F386</f>
        <v>113.52</v>
      </c>
      <c r="H386" s="63"/>
      <c r="I386" s="46" t="s">
        <v>351</v>
      </c>
      <c r="J386" s="46" t="s">
        <v>351</v>
      </c>
      <c r="K386" s="64"/>
    </row>
    <row r="387" spans="1:11" s="11" customFormat="1" ht="12.75" x14ac:dyDescent="0.25">
      <c r="A387" s="50">
        <v>10</v>
      </c>
      <c r="B387" s="13" t="s">
        <v>352</v>
      </c>
      <c r="C387" s="46"/>
      <c r="D387" s="14"/>
      <c r="E387" s="15"/>
      <c r="F387" s="15">
        <v>77</v>
      </c>
      <c r="G387" s="15">
        <f>F387</f>
        <v>77</v>
      </c>
      <c r="H387" s="63"/>
      <c r="I387" s="46" t="s">
        <v>353</v>
      </c>
      <c r="J387" s="46" t="s">
        <v>353</v>
      </c>
      <c r="K387" s="64"/>
    </row>
    <row r="388" spans="1:11" s="11" customFormat="1" ht="25.5" x14ac:dyDescent="0.25">
      <c r="A388" s="50">
        <v>11</v>
      </c>
      <c r="B388" s="13" t="s">
        <v>354</v>
      </c>
      <c r="C388" s="46"/>
      <c r="D388" s="14"/>
      <c r="E388" s="15"/>
      <c r="F388" s="15">
        <v>11.88</v>
      </c>
      <c r="G388" s="15">
        <v>11.88</v>
      </c>
      <c r="H388" s="63"/>
      <c r="I388" s="46" t="s">
        <v>222</v>
      </c>
      <c r="J388" s="46" t="s">
        <v>222</v>
      </c>
      <c r="K388" s="64"/>
    </row>
    <row r="389" spans="1:11" s="11" customFormat="1" ht="12.75" x14ac:dyDescent="0.25">
      <c r="A389" s="50">
        <v>12</v>
      </c>
      <c r="B389" s="13" t="s">
        <v>355</v>
      </c>
      <c r="C389" s="46"/>
      <c r="D389" s="14"/>
      <c r="E389" s="15"/>
      <c r="F389" s="15">
        <v>78</v>
      </c>
      <c r="G389" s="15">
        <f>F389</f>
        <v>78</v>
      </c>
      <c r="H389" s="63"/>
      <c r="I389" s="46" t="s">
        <v>353</v>
      </c>
      <c r="J389" s="46" t="s">
        <v>353</v>
      </c>
      <c r="K389" s="64"/>
    </row>
    <row r="390" spans="1:11" s="11" customFormat="1" ht="25.5" x14ac:dyDescent="0.25">
      <c r="A390" s="50">
        <v>13</v>
      </c>
      <c r="B390" s="13" t="s">
        <v>356</v>
      </c>
      <c r="C390" s="46"/>
      <c r="D390" s="14"/>
      <c r="E390" s="15"/>
      <c r="F390" s="15">
        <v>11.88</v>
      </c>
      <c r="G390" s="15">
        <v>11.88</v>
      </c>
      <c r="H390" s="63"/>
      <c r="I390" s="46" t="s">
        <v>222</v>
      </c>
      <c r="J390" s="46" t="s">
        <v>222</v>
      </c>
      <c r="K390" s="64"/>
    </row>
    <row r="391" spans="1:11" s="11" customFormat="1" ht="12.75" x14ac:dyDescent="0.25">
      <c r="A391" s="50">
        <v>14</v>
      </c>
      <c r="B391" s="13" t="s">
        <v>357</v>
      </c>
      <c r="C391" s="46"/>
      <c r="D391" s="14"/>
      <c r="E391" s="15"/>
      <c r="F391" s="15">
        <v>117</v>
      </c>
      <c r="G391" s="15">
        <f>F391</f>
        <v>117</v>
      </c>
      <c r="H391" s="63"/>
      <c r="I391" s="46" t="s">
        <v>351</v>
      </c>
      <c r="J391" s="46" t="s">
        <v>351</v>
      </c>
      <c r="K391" s="64"/>
    </row>
    <row r="392" spans="1:11" s="11" customFormat="1" ht="12.75" x14ac:dyDescent="0.25">
      <c r="A392" s="50">
        <v>15</v>
      </c>
      <c r="B392" s="13" t="s">
        <v>358</v>
      </c>
      <c r="C392" s="46"/>
      <c r="D392" s="14"/>
      <c r="E392" s="15"/>
      <c r="F392" s="15">
        <v>169</v>
      </c>
      <c r="G392" s="15">
        <f>F392</f>
        <v>169</v>
      </c>
      <c r="H392" s="63"/>
      <c r="I392" s="46" t="s">
        <v>353</v>
      </c>
      <c r="J392" s="46" t="s">
        <v>353</v>
      </c>
      <c r="K392" s="64"/>
    </row>
    <row r="393" spans="1:11" s="11" customFormat="1" ht="12.75" x14ac:dyDescent="0.25">
      <c r="A393" s="50">
        <v>16</v>
      </c>
      <c r="B393" s="13" t="s">
        <v>359</v>
      </c>
      <c r="C393" s="46"/>
      <c r="D393" s="14"/>
      <c r="E393" s="15"/>
      <c r="F393" s="15" t="s">
        <v>360</v>
      </c>
      <c r="G393" s="15" t="str">
        <f>F393</f>
        <v>113,52</v>
      </c>
      <c r="H393" s="63"/>
      <c r="I393" s="46" t="s">
        <v>341</v>
      </c>
      <c r="J393" s="46" t="s">
        <v>341</v>
      </c>
      <c r="K393" s="64"/>
    </row>
    <row r="394" spans="1:11" s="11" customFormat="1" ht="12.75" x14ac:dyDescent="0.25">
      <c r="A394" s="41">
        <v>33</v>
      </c>
      <c r="B394" s="19" t="s">
        <v>361</v>
      </c>
      <c r="C394" s="17"/>
      <c r="D394" s="7">
        <f>D395</f>
        <v>5</v>
      </c>
      <c r="E394" s="7">
        <f>E395</f>
        <v>4381.6000000000004</v>
      </c>
      <c r="F394" s="7">
        <f>F401</f>
        <v>857.46</v>
      </c>
      <c r="G394" s="7">
        <f>G401</f>
        <v>857.46</v>
      </c>
      <c r="H394" s="9"/>
      <c r="I394" s="10"/>
      <c r="J394" s="10"/>
      <c r="K394" s="10"/>
    </row>
    <row r="395" spans="1:11" s="11" customFormat="1" ht="12.75" x14ac:dyDescent="0.25">
      <c r="A395" s="117" t="s">
        <v>233</v>
      </c>
      <c r="B395" s="117"/>
      <c r="C395" s="17"/>
      <c r="D395" s="7">
        <f>SUM(D396:D400)</f>
        <v>5</v>
      </c>
      <c r="E395" s="7">
        <f>SUM(E396:E400)</f>
        <v>4381.6000000000004</v>
      </c>
      <c r="F395" s="7"/>
      <c r="G395" s="7"/>
      <c r="H395" s="9"/>
      <c r="I395" s="10"/>
      <c r="J395" s="10"/>
      <c r="K395" s="10"/>
    </row>
    <row r="396" spans="1:11" s="11" customFormat="1" ht="12.75" x14ac:dyDescent="0.25">
      <c r="A396" s="50">
        <v>1</v>
      </c>
      <c r="B396" s="12" t="s">
        <v>178</v>
      </c>
      <c r="C396" s="21" t="s">
        <v>362</v>
      </c>
      <c r="D396" s="14">
        <v>1</v>
      </c>
      <c r="E396" s="15">
        <v>974.5</v>
      </c>
      <c r="F396" s="14"/>
      <c r="G396" s="14"/>
      <c r="H396" s="44" t="s">
        <v>363</v>
      </c>
      <c r="I396" s="105" t="s">
        <v>181</v>
      </c>
      <c r="J396" s="105" t="s">
        <v>181</v>
      </c>
      <c r="K396" s="10"/>
    </row>
    <row r="397" spans="1:11" s="11" customFormat="1" ht="12.75" x14ac:dyDescent="0.25">
      <c r="A397" s="50">
        <v>2</v>
      </c>
      <c r="B397" s="13" t="s">
        <v>182</v>
      </c>
      <c r="C397" s="21" t="s">
        <v>364</v>
      </c>
      <c r="D397" s="14">
        <v>1</v>
      </c>
      <c r="E397" s="15">
        <v>450.2</v>
      </c>
      <c r="F397" s="14"/>
      <c r="G397" s="14"/>
      <c r="H397" s="44" t="s">
        <v>365</v>
      </c>
      <c r="I397" s="105"/>
      <c r="J397" s="105"/>
      <c r="K397" s="10"/>
    </row>
    <row r="398" spans="1:11" s="11" customFormat="1" ht="12.75" x14ac:dyDescent="0.25">
      <c r="A398" s="50">
        <v>3</v>
      </c>
      <c r="B398" s="12" t="s">
        <v>185</v>
      </c>
      <c r="C398" s="21" t="s">
        <v>366</v>
      </c>
      <c r="D398" s="14">
        <v>1</v>
      </c>
      <c r="E398" s="15">
        <v>552.9</v>
      </c>
      <c r="F398" s="14"/>
      <c r="G398" s="14"/>
      <c r="H398" s="44" t="s">
        <v>367</v>
      </c>
      <c r="I398" s="105"/>
      <c r="J398" s="105"/>
      <c r="K398" s="10"/>
    </row>
    <row r="399" spans="1:11" s="11" customFormat="1" ht="12.75" x14ac:dyDescent="0.25">
      <c r="A399" s="50">
        <v>4</v>
      </c>
      <c r="B399" s="13" t="s">
        <v>188</v>
      </c>
      <c r="C399" s="21" t="s">
        <v>368</v>
      </c>
      <c r="D399" s="14">
        <v>1</v>
      </c>
      <c r="E399" s="15">
        <v>1592</v>
      </c>
      <c r="F399" s="14"/>
      <c r="G399" s="14"/>
      <c r="H399" s="44" t="s">
        <v>369</v>
      </c>
      <c r="I399" s="105"/>
      <c r="J399" s="105"/>
      <c r="K399" s="10"/>
    </row>
    <row r="400" spans="1:11" s="11" customFormat="1" ht="12.75" x14ac:dyDescent="0.25">
      <c r="A400" s="50">
        <v>5</v>
      </c>
      <c r="B400" s="12" t="s">
        <v>191</v>
      </c>
      <c r="C400" s="21" t="s">
        <v>370</v>
      </c>
      <c r="D400" s="14">
        <v>1</v>
      </c>
      <c r="E400" s="15">
        <v>812</v>
      </c>
      <c r="F400" s="14"/>
      <c r="G400" s="14"/>
      <c r="H400" s="59" t="s">
        <v>24</v>
      </c>
      <c r="I400" s="105"/>
      <c r="J400" s="105"/>
      <c r="K400" s="10"/>
    </row>
    <row r="401" spans="1:11" s="11" customFormat="1" ht="12.75" x14ac:dyDescent="0.25">
      <c r="A401" s="118" t="s">
        <v>5</v>
      </c>
      <c r="B401" s="118"/>
      <c r="C401" s="10"/>
      <c r="D401" s="7">
        <f t="shared" ref="D401:E401" si="19">SUM(D402:D409)</f>
        <v>0</v>
      </c>
      <c r="E401" s="7">
        <f t="shared" si="19"/>
        <v>0</v>
      </c>
      <c r="F401" s="7">
        <f>SUM(F402:F409)</f>
        <v>857.46</v>
      </c>
      <c r="G401" s="7">
        <f>SUM(G402:G409)</f>
        <v>857.46</v>
      </c>
      <c r="H401" s="67" t="s">
        <v>42</v>
      </c>
      <c r="I401" s="10"/>
      <c r="J401" s="10"/>
      <c r="K401" s="10"/>
    </row>
    <row r="402" spans="1:11" s="11" customFormat="1" ht="12.75" x14ac:dyDescent="0.25">
      <c r="A402" s="50">
        <v>1</v>
      </c>
      <c r="B402" s="84" t="s">
        <v>371</v>
      </c>
      <c r="C402" s="21"/>
      <c r="D402" s="14"/>
      <c r="E402" s="14"/>
      <c r="F402" s="15">
        <v>67.2</v>
      </c>
      <c r="G402" s="15">
        <f t="shared" ref="G402:G409" si="20">F402</f>
        <v>67.2</v>
      </c>
      <c r="H402" s="9"/>
      <c r="I402" s="21" t="s">
        <v>27</v>
      </c>
      <c r="J402" s="21" t="s">
        <v>27</v>
      </c>
      <c r="K402" s="10"/>
    </row>
    <row r="403" spans="1:11" s="11" customFormat="1" ht="12.75" x14ac:dyDescent="0.25">
      <c r="A403" s="50">
        <v>2</v>
      </c>
      <c r="B403" s="57" t="s">
        <v>372</v>
      </c>
      <c r="C403" s="21"/>
      <c r="D403" s="14"/>
      <c r="E403" s="14"/>
      <c r="F403" s="15">
        <v>110.88</v>
      </c>
      <c r="G403" s="15">
        <f t="shared" si="20"/>
        <v>110.88</v>
      </c>
      <c r="H403" s="9"/>
      <c r="I403" s="21" t="s">
        <v>25</v>
      </c>
      <c r="J403" s="21" t="s">
        <v>25</v>
      </c>
      <c r="K403" s="10"/>
    </row>
    <row r="404" spans="1:11" s="11" customFormat="1" ht="12.75" x14ac:dyDescent="0.25">
      <c r="A404" s="50">
        <v>3</v>
      </c>
      <c r="B404" s="84" t="s">
        <v>373</v>
      </c>
      <c r="C404" s="21"/>
      <c r="D404" s="14"/>
      <c r="E404" s="14"/>
      <c r="F404" s="15">
        <v>67.2</v>
      </c>
      <c r="G404" s="15">
        <f t="shared" si="20"/>
        <v>67.2</v>
      </c>
      <c r="H404" s="9"/>
      <c r="I404" s="21" t="s">
        <v>14</v>
      </c>
      <c r="J404" s="21" t="s">
        <v>14</v>
      </c>
      <c r="K404" s="10"/>
    </row>
    <row r="405" spans="1:11" s="11" customFormat="1" ht="12.75" x14ac:dyDescent="0.25">
      <c r="A405" s="50">
        <v>4</v>
      </c>
      <c r="B405" s="84" t="s">
        <v>374</v>
      </c>
      <c r="C405" s="21"/>
      <c r="D405" s="14"/>
      <c r="E405" s="14"/>
      <c r="F405" s="15">
        <v>191.52</v>
      </c>
      <c r="G405" s="15">
        <f t="shared" si="20"/>
        <v>191.52</v>
      </c>
      <c r="H405" s="9"/>
      <c r="I405" s="105" t="s">
        <v>27</v>
      </c>
      <c r="J405" s="105" t="s">
        <v>27</v>
      </c>
      <c r="K405" s="10"/>
    </row>
    <row r="406" spans="1:11" s="11" customFormat="1" ht="12.75" x14ac:dyDescent="0.25">
      <c r="A406" s="50">
        <v>5</v>
      </c>
      <c r="B406" s="84" t="s">
        <v>375</v>
      </c>
      <c r="C406" s="21"/>
      <c r="D406" s="14"/>
      <c r="E406" s="14"/>
      <c r="F406" s="15">
        <v>170.1</v>
      </c>
      <c r="G406" s="15">
        <f t="shared" si="20"/>
        <v>170.1</v>
      </c>
      <c r="H406" s="9"/>
      <c r="I406" s="105"/>
      <c r="J406" s="105"/>
      <c r="K406" s="10"/>
    </row>
    <row r="407" spans="1:11" s="11" customFormat="1" ht="12.75" x14ac:dyDescent="0.25">
      <c r="A407" s="50">
        <v>6</v>
      </c>
      <c r="B407" s="84" t="s">
        <v>376</v>
      </c>
      <c r="C407" s="21"/>
      <c r="D407" s="14"/>
      <c r="E407" s="14"/>
      <c r="F407" s="15">
        <v>112</v>
      </c>
      <c r="G407" s="15">
        <f t="shared" si="20"/>
        <v>112</v>
      </c>
      <c r="H407" s="9"/>
      <c r="I407" s="105"/>
      <c r="J407" s="105"/>
      <c r="K407" s="10"/>
    </row>
    <row r="408" spans="1:11" s="11" customFormat="1" ht="12.75" x14ac:dyDescent="0.25">
      <c r="A408" s="50">
        <v>7</v>
      </c>
      <c r="B408" s="76" t="s">
        <v>377</v>
      </c>
      <c r="C408" s="77"/>
      <c r="D408" s="14"/>
      <c r="E408" s="14"/>
      <c r="F408" s="15">
        <v>20</v>
      </c>
      <c r="G408" s="15">
        <f t="shared" si="20"/>
        <v>20</v>
      </c>
      <c r="H408" s="78"/>
      <c r="I408" s="105"/>
      <c r="J408" s="105"/>
      <c r="K408" s="79"/>
    </row>
    <row r="409" spans="1:11" s="11" customFormat="1" ht="12.75" x14ac:dyDescent="0.25">
      <c r="A409" s="50">
        <v>8</v>
      </c>
      <c r="B409" s="57" t="s">
        <v>378</v>
      </c>
      <c r="C409" s="21"/>
      <c r="D409" s="14"/>
      <c r="E409" s="14"/>
      <c r="F409" s="15">
        <v>118.56</v>
      </c>
      <c r="G409" s="15">
        <f t="shared" si="20"/>
        <v>118.56</v>
      </c>
      <c r="H409" s="9"/>
      <c r="I409" s="21" t="s">
        <v>25</v>
      </c>
      <c r="J409" s="21" t="s">
        <v>25</v>
      </c>
      <c r="K409" s="10"/>
    </row>
    <row r="410" spans="1:11" s="11" customFormat="1" ht="12.75" x14ac:dyDescent="0.25">
      <c r="A410" s="41">
        <v>34</v>
      </c>
      <c r="B410" s="19" t="s">
        <v>379</v>
      </c>
      <c r="C410" s="17"/>
      <c r="D410" s="7">
        <f>D411</f>
        <v>3</v>
      </c>
      <c r="E410" s="7">
        <f>E411</f>
        <v>3660</v>
      </c>
      <c r="F410" s="7">
        <f>F415</f>
        <v>925</v>
      </c>
      <c r="G410" s="7">
        <f>G415</f>
        <v>925</v>
      </c>
      <c r="H410" s="9"/>
      <c r="I410" s="10"/>
      <c r="J410" s="10"/>
      <c r="K410" s="10"/>
    </row>
    <row r="411" spans="1:11" s="11" customFormat="1" ht="12.75" x14ac:dyDescent="0.25">
      <c r="A411" s="117" t="s">
        <v>233</v>
      </c>
      <c r="B411" s="117"/>
      <c r="C411" s="17"/>
      <c r="D411" s="7">
        <f>SUM(D412:D414)</f>
        <v>3</v>
      </c>
      <c r="E411" s="7">
        <f>SUM(E412:E414)</f>
        <v>3660</v>
      </c>
      <c r="F411" s="7"/>
      <c r="G411" s="7"/>
      <c r="H411" s="65"/>
      <c r="I411" s="64"/>
      <c r="J411" s="64"/>
      <c r="K411" s="64"/>
    </row>
    <row r="412" spans="1:11" s="11" customFormat="1" ht="25.5" x14ac:dyDescent="0.25">
      <c r="A412" s="50">
        <v>1</v>
      </c>
      <c r="B412" s="12" t="s">
        <v>178</v>
      </c>
      <c r="C412" s="66" t="s">
        <v>380</v>
      </c>
      <c r="D412" s="14">
        <v>1</v>
      </c>
      <c r="E412" s="15">
        <v>3000</v>
      </c>
      <c r="F412" s="14"/>
      <c r="G412" s="14"/>
      <c r="H412" s="44" t="s">
        <v>381</v>
      </c>
      <c r="I412" s="66" t="s">
        <v>181</v>
      </c>
      <c r="J412" s="66" t="s">
        <v>181</v>
      </c>
      <c r="K412" s="64"/>
    </row>
    <row r="413" spans="1:11" s="11" customFormat="1" ht="25.5" x14ac:dyDescent="0.25">
      <c r="A413" s="50">
        <v>2</v>
      </c>
      <c r="B413" s="12" t="s">
        <v>185</v>
      </c>
      <c r="C413" s="66" t="s">
        <v>382</v>
      </c>
      <c r="D413" s="14">
        <v>1</v>
      </c>
      <c r="E413" s="15">
        <v>360</v>
      </c>
      <c r="F413" s="14"/>
      <c r="G413" s="14"/>
      <c r="H413" s="59" t="s">
        <v>24</v>
      </c>
      <c r="I413" s="66" t="s">
        <v>181</v>
      </c>
      <c r="J413" s="66" t="s">
        <v>181</v>
      </c>
      <c r="K413" s="64"/>
    </row>
    <row r="414" spans="1:11" s="11" customFormat="1" ht="25.5" x14ac:dyDescent="0.25">
      <c r="A414" s="50">
        <v>3</v>
      </c>
      <c r="B414" s="12" t="s">
        <v>191</v>
      </c>
      <c r="C414" s="66" t="s">
        <v>383</v>
      </c>
      <c r="D414" s="14">
        <v>1</v>
      </c>
      <c r="E414" s="15">
        <v>300</v>
      </c>
      <c r="F414" s="14"/>
      <c r="G414" s="14"/>
      <c r="H414" s="59" t="s">
        <v>24</v>
      </c>
      <c r="I414" s="66" t="s">
        <v>181</v>
      </c>
      <c r="J414" s="66" t="s">
        <v>181</v>
      </c>
      <c r="K414" s="64"/>
    </row>
    <row r="415" spans="1:11" s="11" customFormat="1" ht="12.75" x14ac:dyDescent="0.25">
      <c r="A415" s="118" t="s">
        <v>5</v>
      </c>
      <c r="B415" s="118"/>
      <c r="C415" s="64"/>
      <c r="D415" s="7">
        <f t="shared" ref="D415:E415" si="21">SUM(D416:D419)</f>
        <v>0</v>
      </c>
      <c r="E415" s="7">
        <f t="shared" si="21"/>
        <v>0</v>
      </c>
      <c r="F415" s="7">
        <f>SUM(F416:F419)</f>
        <v>925</v>
      </c>
      <c r="G415" s="7">
        <f>SUM(G416:G419)</f>
        <v>925</v>
      </c>
      <c r="H415" s="63" t="s">
        <v>42</v>
      </c>
      <c r="I415" s="64"/>
      <c r="J415" s="64"/>
      <c r="K415" s="64"/>
    </row>
    <row r="416" spans="1:11" s="11" customFormat="1" ht="25.5" x14ac:dyDescent="0.25">
      <c r="A416" s="50">
        <v>1</v>
      </c>
      <c r="B416" s="84" t="s">
        <v>384</v>
      </c>
      <c r="C416" s="66"/>
      <c r="D416" s="14"/>
      <c r="E416" s="14"/>
      <c r="F416" s="15">
        <v>545</v>
      </c>
      <c r="G416" s="15">
        <f>F416</f>
        <v>545</v>
      </c>
      <c r="H416" s="65"/>
      <c r="I416" s="66" t="s">
        <v>385</v>
      </c>
      <c r="J416" s="66" t="s">
        <v>385</v>
      </c>
      <c r="K416" s="64"/>
    </row>
    <row r="417" spans="1:11" s="11" customFormat="1" ht="12.75" x14ac:dyDescent="0.25">
      <c r="A417" s="50">
        <v>2</v>
      </c>
      <c r="B417" s="84" t="s">
        <v>386</v>
      </c>
      <c r="C417" s="66"/>
      <c r="D417" s="14"/>
      <c r="E417" s="14"/>
      <c r="F417" s="15">
        <v>10</v>
      </c>
      <c r="G417" s="15">
        <f>F417</f>
        <v>10</v>
      </c>
      <c r="H417" s="65"/>
      <c r="I417" s="66" t="s">
        <v>16</v>
      </c>
      <c r="J417" s="66" t="s">
        <v>16</v>
      </c>
      <c r="K417" s="64"/>
    </row>
    <row r="418" spans="1:11" s="11" customFormat="1" ht="12.75" x14ac:dyDescent="0.25">
      <c r="A418" s="50">
        <v>3</v>
      </c>
      <c r="B418" s="84" t="s">
        <v>387</v>
      </c>
      <c r="C418" s="66"/>
      <c r="D418" s="14"/>
      <c r="E418" s="14"/>
      <c r="F418" s="15">
        <v>245</v>
      </c>
      <c r="G418" s="15">
        <f>F418</f>
        <v>245</v>
      </c>
      <c r="H418" s="65"/>
      <c r="I418" s="119" t="s">
        <v>27</v>
      </c>
      <c r="J418" s="119" t="s">
        <v>27</v>
      </c>
      <c r="K418" s="64"/>
    </row>
    <row r="419" spans="1:11" s="11" customFormat="1" ht="12.75" x14ac:dyDescent="0.25">
      <c r="A419" s="50">
        <v>4</v>
      </c>
      <c r="B419" s="84" t="s">
        <v>388</v>
      </c>
      <c r="C419" s="66"/>
      <c r="D419" s="14"/>
      <c r="E419" s="14"/>
      <c r="F419" s="15">
        <v>125</v>
      </c>
      <c r="G419" s="15">
        <f>F419</f>
        <v>125</v>
      </c>
      <c r="H419" s="65"/>
      <c r="I419" s="119"/>
      <c r="J419" s="119"/>
      <c r="K419" s="64"/>
    </row>
    <row r="420" spans="1:11" s="11" customFormat="1" ht="12.75" x14ac:dyDescent="0.25">
      <c r="A420" s="41">
        <v>35</v>
      </c>
      <c r="B420" s="48" t="s">
        <v>389</v>
      </c>
      <c r="C420" s="17"/>
      <c r="D420" s="80">
        <f>D421</f>
        <v>5</v>
      </c>
      <c r="E420" s="80">
        <f>E421</f>
        <v>2833.3</v>
      </c>
      <c r="F420" s="7">
        <f>F428</f>
        <v>914.7</v>
      </c>
      <c r="G420" s="7">
        <f>G428</f>
        <v>914.7</v>
      </c>
      <c r="H420" s="67"/>
      <c r="I420" s="10"/>
      <c r="J420" s="10"/>
      <c r="K420" s="10"/>
    </row>
    <row r="421" spans="1:11" s="11" customFormat="1" ht="12.75" x14ac:dyDescent="0.25">
      <c r="A421" s="117" t="s">
        <v>233</v>
      </c>
      <c r="B421" s="117"/>
      <c r="C421" s="17"/>
      <c r="D421" s="7">
        <f>SUM(D422:D427)</f>
        <v>5</v>
      </c>
      <c r="E421" s="7">
        <f>SUM(E422:E427)</f>
        <v>2833.3</v>
      </c>
      <c r="F421" s="7"/>
      <c r="G421" s="7"/>
      <c r="H421" s="63"/>
      <c r="I421" s="64"/>
      <c r="J421" s="64"/>
      <c r="K421" s="64"/>
    </row>
    <row r="422" spans="1:11" s="11" customFormat="1" ht="12.75" x14ac:dyDescent="0.25">
      <c r="A422" s="50">
        <v>1</v>
      </c>
      <c r="B422" s="12" t="s">
        <v>178</v>
      </c>
      <c r="C422" s="46" t="s">
        <v>390</v>
      </c>
      <c r="D422" s="14">
        <v>1</v>
      </c>
      <c r="E422" s="15">
        <v>1596.7</v>
      </c>
      <c r="F422" s="15"/>
      <c r="G422" s="15"/>
      <c r="H422" s="44" t="s">
        <v>391</v>
      </c>
      <c r="I422" s="119" t="s">
        <v>181</v>
      </c>
      <c r="J422" s="119" t="s">
        <v>181</v>
      </c>
      <c r="K422" s="64"/>
    </row>
    <row r="423" spans="1:11" s="11" customFormat="1" ht="12.75" x14ac:dyDescent="0.25">
      <c r="A423" s="50">
        <v>2</v>
      </c>
      <c r="B423" s="12" t="s">
        <v>182</v>
      </c>
      <c r="C423" s="46" t="s">
        <v>390</v>
      </c>
      <c r="D423" s="14">
        <v>1</v>
      </c>
      <c r="E423" s="15">
        <v>209.4</v>
      </c>
      <c r="F423" s="15"/>
      <c r="G423" s="15"/>
      <c r="H423" s="59" t="s">
        <v>24</v>
      </c>
      <c r="I423" s="119"/>
      <c r="J423" s="119"/>
      <c r="K423" s="64"/>
    </row>
    <row r="424" spans="1:11" s="11" customFormat="1" ht="12.75" x14ac:dyDescent="0.25">
      <c r="A424" s="50">
        <v>3</v>
      </c>
      <c r="B424" s="12" t="s">
        <v>185</v>
      </c>
      <c r="C424" s="46" t="s">
        <v>392</v>
      </c>
      <c r="D424" s="14">
        <v>1</v>
      </c>
      <c r="E424" s="15">
        <v>295.10000000000002</v>
      </c>
      <c r="F424" s="15"/>
      <c r="G424" s="15"/>
      <c r="H424" s="44" t="s">
        <v>393</v>
      </c>
      <c r="I424" s="119"/>
      <c r="J424" s="119"/>
      <c r="K424" s="64"/>
    </row>
    <row r="425" spans="1:11" s="11" customFormat="1" ht="12.75" x14ac:dyDescent="0.25">
      <c r="A425" s="50">
        <v>4</v>
      </c>
      <c r="B425" s="12" t="s">
        <v>188</v>
      </c>
      <c r="C425" s="46" t="s">
        <v>394</v>
      </c>
      <c r="D425" s="14">
        <v>1</v>
      </c>
      <c r="E425" s="15">
        <v>103.7</v>
      </c>
      <c r="F425" s="15"/>
      <c r="G425" s="15"/>
      <c r="H425" s="44" t="s">
        <v>395</v>
      </c>
      <c r="I425" s="119"/>
      <c r="J425" s="119"/>
      <c r="K425" s="64"/>
    </row>
    <row r="426" spans="1:11" s="11" customFormat="1" ht="12.75" x14ac:dyDescent="0.25">
      <c r="A426" s="50">
        <v>5</v>
      </c>
      <c r="B426" s="12" t="s">
        <v>191</v>
      </c>
      <c r="C426" s="46" t="s">
        <v>396</v>
      </c>
      <c r="D426" s="14">
        <v>1</v>
      </c>
      <c r="E426" s="15">
        <v>397.4</v>
      </c>
      <c r="F426" s="15"/>
      <c r="G426" s="15"/>
      <c r="H426" s="44" t="s">
        <v>397</v>
      </c>
      <c r="I426" s="119"/>
      <c r="J426" s="119"/>
      <c r="K426" s="64"/>
    </row>
    <row r="427" spans="1:11" s="11" customFormat="1" ht="12.75" x14ac:dyDescent="0.25">
      <c r="A427" s="50">
        <v>6</v>
      </c>
      <c r="B427" s="12" t="s">
        <v>194</v>
      </c>
      <c r="C427" s="46" t="s">
        <v>398</v>
      </c>
      <c r="D427" s="14"/>
      <c r="E427" s="15">
        <v>231</v>
      </c>
      <c r="F427" s="15"/>
      <c r="G427" s="15"/>
      <c r="H427" s="44" t="s">
        <v>399</v>
      </c>
      <c r="I427" s="119"/>
      <c r="J427" s="119"/>
      <c r="K427" s="64"/>
    </row>
    <row r="428" spans="1:11" s="11" customFormat="1" ht="12.75" x14ac:dyDescent="0.25">
      <c r="A428" s="118" t="s">
        <v>5</v>
      </c>
      <c r="B428" s="118"/>
      <c r="C428" s="17"/>
      <c r="D428" s="7">
        <f t="shared" ref="D428:E428" si="22">SUM(D429:D436)</f>
        <v>0</v>
      </c>
      <c r="E428" s="7">
        <f t="shared" si="22"/>
        <v>0</v>
      </c>
      <c r="F428" s="7">
        <f>SUM(F429:F436)</f>
        <v>914.7</v>
      </c>
      <c r="G428" s="7">
        <f>SUM(G429:G436)</f>
        <v>914.7</v>
      </c>
      <c r="H428" s="63" t="s">
        <v>42</v>
      </c>
      <c r="I428" s="64"/>
      <c r="J428" s="64"/>
      <c r="K428" s="64"/>
    </row>
    <row r="429" spans="1:11" s="11" customFormat="1" ht="12.75" x14ac:dyDescent="0.25">
      <c r="A429" s="50">
        <v>1</v>
      </c>
      <c r="B429" s="13" t="s">
        <v>400</v>
      </c>
      <c r="C429" s="46"/>
      <c r="D429" s="14"/>
      <c r="E429" s="15"/>
      <c r="F429" s="15">
        <v>175</v>
      </c>
      <c r="G429" s="15">
        <v>175</v>
      </c>
      <c r="H429" s="65"/>
      <c r="I429" s="119" t="s">
        <v>27</v>
      </c>
      <c r="J429" s="119" t="s">
        <v>27</v>
      </c>
      <c r="K429" s="64"/>
    </row>
    <row r="430" spans="1:11" s="11" customFormat="1" ht="25.5" x14ac:dyDescent="0.25">
      <c r="A430" s="50">
        <v>2</v>
      </c>
      <c r="B430" s="13" t="s">
        <v>401</v>
      </c>
      <c r="C430" s="46"/>
      <c r="D430" s="14"/>
      <c r="E430" s="15"/>
      <c r="F430" s="15">
        <v>144</v>
      </c>
      <c r="G430" s="15">
        <f t="shared" ref="G430:G436" si="23">F430</f>
        <v>144</v>
      </c>
      <c r="H430" s="65"/>
      <c r="I430" s="119"/>
      <c r="J430" s="119"/>
      <c r="K430" s="64"/>
    </row>
    <row r="431" spans="1:11" s="11" customFormat="1" ht="12.75" x14ac:dyDescent="0.25">
      <c r="A431" s="50">
        <v>3</v>
      </c>
      <c r="B431" s="13" t="s">
        <v>402</v>
      </c>
      <c r="C431" s="46"/>
      <c r="D431" s="14"/>
      <c r="E431" s="15"/>
      <c r="F431" s="15">
        <v>67</v>
      </c>
      <c r="G431" s="15">
        <f t="shared" si="23"/>
        <v>67</v>
      </c>
      <c r="H431" s="65"/>
      <c r="I431" s="66" t="s">
        <v>14</v>
      </c>
      <c r="J431" s="66" t="s">
        <v>14</v>
      </c>
      <c r="K431" s="64"/>
    </row>
    <row r="432" spans="1:11" s="11" customFormat="1" ht="12.75" x14ac:dyDescent="0.25">
      <c r="A432" s="50">
        <v>4</v>
      </c>
      <c r="B432" s="13" t="s">
        <v>403</v>
      </c>
      <c r="C432" s="46"/>
      <c r="D432" s="14"/>
      <c r="E432" s="15"/>
      <c r="F432" s="15">
        <v>206</v>
      </c>
      <c r="G432" s="15">
        <f t="shared" si="23"/>
        <v>206</v>
      </c>
      <c r="H432" s="65"/>
      <c r="I432" s="66" t="s">
        <v>25</v>
      </c>
      <c r="J432" s="66" t="s">
        <v>25</v>
      </c>
      <c r="K432" s="64"/>
    </row>
    <row r="433" spans="1:11" s="11" customFormat="1" ht="12.75" x14ac:dyDescent="0.25">
      <c r="A433" s="50">
        <v>5</v>
      </c>
      <c r="B433" s="13" t="s">
        <v>404</v>
      </c>
      <c r="C433" s="46"/>
      <c r="D433" s="14"/>
      <c r="E433" s="15"/>
      <c r="F433" s="15">
        <v>115.2</v>
      </c>
      <c r="G433" s="15">
        <f t="shared" si="23"/>
        <v>115.2</v>
      </c>
      <c r="H433" s="65"/>
      <c r="I433" s="119" t="s">
        <v>27</v>
      </c>
      <c r="J433" s="119" t="s">
        <v>27</v>
      </c>
      <c r="K433" s="64"/>
    </row>
    <row r="434" spans="1:11" s="11" customFormat="1" ht="12.75" x14ac:dyDescent="0.25">
      <c r="A434" s="50">
        <v>6</v>
      </c>
      <c r="B434" s="13" t="s">
        <v>405</v>
      </c>
      <c r="C434" s="46"/>
      <c r="D434" s="14"/>
      <c r="E434" s="15"/>
      <c r="F434" s="15">
        <v>50.8</v>
      </c>
      <c r="G434" s="15">
        <f t="shared" si="23"/>
        <v>50.8</v>
      </c>
      <c r="H434" s="65"/>
      <c r="I434" s="119"/>
      <c r="J434" s="119"/>
      <c r="K434" s="64"/>
    </row>
    <row r="435" spans="1:11" s="11" customFormat="1" ht="12.75" x14ac:dyDescent="0.25">
      <c r="A435" s="50">
        <v>7</v>
      </c>
      <c r="B435" s="13" t="s">
        <v>406</v>
      </c>
      <c r="C435" s="46"/>
      <c r="D435" s="14"/>
      <c r="E435" s="15"/>
      <c r="F435" s="15">
        <v>48.7</v>
      </c>
      <c r="G435" s="15">
        <f t="shared" si="23"/>
        <v>48.7</v>
      </c>
      <c r="H435" s="65"/>
      <c r="I435" s="119"/>
      <c r="J435" s="119"/>
      <c r="K435" s="64"/>
    </row>
    <row r="436" spans="1:11" s="11" customFormat="1" ht="12.75" x14ac:dyDescent="0.25">
      <c r="A436" s="50">
        <v>8</v>
      </c>
      <c r="B436" s="13" t="s">
        <v>407</v>
      </c>
      <c r="C436" s="46"/>
      <c r="D436" s="14"/>
      <c r="E436" s="15"/>
      <c r="F436" s="15">
        <v>108</v>
      </c>
      <c r="G436" s="15">
        <f t="shared" si="23"/>
        <v>108</v>
      </c>
      <c r="H436" s="65"/>
      <c r="I436" s="119"/>
      <c r="J436" s="119"/>
      <c r="K436" s="64"/>
    </row>
    <row r="437" spans="1:11" s="11" customFormat="1" ht="12.75" x14ac:dyDescent="0.25">
      <c r="A437" s="41">
        <v>36</v>
      </c>
      <c r="B437" s="19" t="s">
        <v>408</v>
      </c>
      <c r="C437" s="46"/>
      <c r="D437" s="80">
        <f>D438</f>
        <v>5</v>
      </c>
      <c r="E437" s="80">
        <f>E438</f>
        <v>3586.9999999999995</v>
      </c>
      <c r="F437" s="7">
        <f>F444</f>
        <v>803.8</v>
      </c>
      <c r="G437" s="7">
        <f>G444</f>
        <v>803.8</v>
      </c>
      <c r="H437" s="67"/>
      <c r="I437" s="10"/>
      <c r="J437" s="10"/>
      <c r="K437" s="10"/>
    </row>
    <row r="438" spans="1:11" s="11" customFormat="1" ht="12.75" x14ac:dyDescent="0.25">
      <c r="A438" s="117" t="s">
        <v>233</v>
      </c>
      <c r="B438" s="117"/>
      <c r="C438" s="46"/>
      <c r="D438" s="7">
        <f>SUM(D439:D443)</f>
        <v>5</v>
      </c>
      <c r="E438" s="7">
        <f>SUM(E439:E443)</f>
        <v>3586.9999999999995</v>
      </c>
      <c r="F438" s="7"/>
      <c r="G438" s="7"/>
      <c r="H438" s="67"/>
      <c r="I438" s="10"/>
      <c r="J438" s="10"/>
      <c r="K438" s="10"/>
    </row>
    <row r="439" spans="1:11" s="11" customFormat="1" ht="12.75" x14ac:dyDescent="0.25">
      <c r="A439" s="50">
        <v>1</v>
      </c>
      <c r="B439" s="12" t="s">
        <v>178</v>
      </c>
      <c r="C439" s="46" t="s">
        <v>409</v>
      </c>
      <c r="D439" s="14">
        <v>1</v>
      </c>
      <c r="E439" s="15">
        <v>1028.5</v>
      </c>
      <c r="F439" s="15"/>
      <c r="G439" s="15"/>
      <c r="H439" s="44" t="s">
        <v>410</v>
      </c>
      <c r="I439" s="105" t="s">
        <v>181</v>
      </c>
      <c r="J439" s="105" t="s">
        <v>181</v>
      </c>
      <c r="K439" s="21"/>
    </row>
    <row r="440" spans="1:11" s="11" customFormat="1" ht="38.25" x14ac:dyDescent="0.25">
      <c r="A440" s="50">
        <v>2</v>
      </c>
      <c r="B440" s="13" t="s">
        <v>182</v>
      </c>
      <c r="C440" s="46" t="s">
        <v>411</v>
      </c>
      <c r="D440" s="14">
        <v>1</v>
      </c>
      <c r="E440" s="15">
        <v>1132</v>
      </c>
      <c r="F440" s="15"/>
      <c r="G440" s="15"/>
      <c r="H440" s="44" t="s">
        <v>412</v>
      </c>
      <c r="I440" s="105"/>
      <c r="J440" s="105"/>
      <c r="K440" s="10"/>
    </row>
    <row r="441" spans="1:11" s="11" customFormat="1" ht="25.5" x14ac:dyDescent="0.25">
      <c r="A441" s="50">
        <v>3</v>
      </c>
      <c r="B441" s="12" t="s">
        <v>185</v>
      </c>
      <c r="C441" s="46" t="s">
        <v>413</v>
      </c>
      <c r="D441" s="14">
        <v>1</v>
      </c>
      <c r="E441" s="15">
        <v>249.2</v>
      </c>
      <c r="F441" s="15"/>
      <c r="G441" s="15"/>
      <c r="H441" s="59" t="s">
        <v>24</v>
      </c>
      <c r="I441" s="105"/>
      <c r="J441" s="105"/>
      <c r="K441" s="10"/>
    </row>
    <row r="442" spans="1:11" s="11" customFormat="1" ht="12.75" x14ac:dyDescent="0.25">
      <c r="A442" s="50">
        <v>4</v>
      </c>
      <c r="B442" s="13" t="s">
        <v>191</v>
      </c>
      <c r="C442" s="46" t="s">
        <v>414</v>
      </c>
      <c r="D442" s="14">
        <v>1</v>
      </c>
      <c r="E442" s="15">
        <v>572.70000000000005</v>
      </c>
      <c r="F442" s="15"/>
      <c r="G442" s="15"/>
      <c r="H442" s="59" t="s">
        <v>24</v>
      </c>
      <c r="I442" s="105"/>
      <c r="J442" s="105"/>
      <c r="K442" s="10"/>
    </row>
    <row r="443" spans="1:11" s="11" customFormat="1" ht="12.75" x14ac:dyDescent="0.25">
      <c r="A443" s="50">
        <v>5</v>
      </c>
      <c r="B443" s="12" t="s">
        <v>194</v>
      </c>
      <c r="C443" s="46" t="s">
        <v>415</v>
      </c>
      <c r="D443" s="14">
        <v>1</v>
      </c>
      <c r="E443" s="15">
        <v>604.6</v>
      </c>
      <c r="F443" s="15"/>
      <c r="G443" s="15"/>
      <c r="H443" s="59" t="s">
        <v>24</v>
      </c>
      <c r="I443" s="105"/>
      <c r="J443" s="105"/>
      <c r="K443" s="10"/>
    </row>
    <row r="444" spans="1:11" s="11" customFormat="1" ht="12.75" x14ac:dyDescent="0.25">
      <c r="A444" s="118" t="s">
        <v>5</v>
      </c>
      <c r="B444" s="118"/>
      <c r="C444" s="17"/>
      <c r="D444" s="7">
        <f t="shared" ref="D444:E444" si="24">SUM(D445:D449)</f>
        <v>0</v>
      </c>
      <c r="E444" s="7">
        <f t="shared" si="24"/>
        <v>0</v>
      </c>
      <c r="F444" s="7">
        <f>SUM(F445:F449)</f>
        <v>803.8</v>
      </c>
      <c r="G444" s="7">
        <f>SUM(G445:G449)</f>
        <v>803.8</v>
      </c>
      <c r="H444" s="67" t="s">
        <v>42</v>
      </c>
      <c r="I444" s="10"/>
      <c r="J444" s="10"/>
      <c r="K444" s="10"/>
    </row>
    <row r="445" spans="1:11" s="11" customFormat="1" ht="25.5" x14ac:dyDescent="0.25">
      <c r="A445" s="50">
        <v>1</v>
      </c>
      <c r="B445" s="13" t="s">
        <v>416</v>
      </c>
      <c r="C445" s="46"/>
      <c r="D445" s="14"/>
      <c r="E445" s="15"/>
      <c r="F445" s="15">
        <v>431.3</v>
      </c>
      <c r="G445" s="15">
        <f>F445</f>
        <v>431.3</v>
      </c>
      <c r="H445" s="9"/>
      <c r="I445" s="21" t="s">
        <v>417</v>
      </c>
      <c r="J445" s="21" t="s">
        <v>417</v>
      </c>
      <c r="K445" s="10"/>
    </row>
    <row r="446" spans="1:11" s="11" customFormat="1" ht="25.5" x14ac:dyDescent="0.25">
      <c r="A446" s="50">
        <v>2</v>
      </c>
      <c r="B446" s="13" t="s">
        <v>418</v>
      </c>
      <c r="C446" s="46"/>
      <c r="D446" s="14"/>
      <c r="E446" s="15"/>
      <c r="F446" s="15">
        <v>67.2</v>
      </c>
      <c r="G446" s="15">
        <f>F446</f>
        <v>67.2</v>
      </c>
      <c r="H446" s="9"/>
      <c r="I446" s="105" t="s">
        <v>27</v>
      </c>
      <c r="J446" s="105" t="s">
        <v>27</v>
      </c>
      <c r="K446" s="10"/>
    </row>
    <row r="447" spans="1:11" s="11" customFormat="1" ht="25.5" x14ac:dyDescent="0.25">
      <c r="A447" s="50">
        <v>3</v>
      </c>
      <c r="B447" s="13" t="s">
        <v>419</v>
      </c>
      <c r="C447" s="46"/>
      <c r="D447" s="14"/>
      <c r="E447" s="15"/>
      <c r="F447" s="15">
        <v>168.8</v>
      </c>
      <c r="G447" s="15">
        <f>F447</f>
        <v>168.8</v>
      </c>
      <c r="H447" s="9"/>
      <c r="I447" s="105"/>
      <c r="J447" s="105"/>
      <c r="K447" s="10"/>
    </row>
    <row r="448" spans="1:11" s="11" customFormat="1" ht="12.75" x14ac:dyDescent="0.25">
      <c r="A448" s="50">
        <v>5</v>
      </c>
      <c r="B448" s="13" t="s">
        <v>420</v>
      </c>
      <c r="C448" s="46"/>
      <c r="D448" s="14"/>
      <c r="E448" s="15"/>
      <c r="F448" s="15">
        <v>79.3</v>
      </c>
      <c r="G448" s="15">
        <f>F448</f>
        <v>79.3</v>
      </c>
      <c r="H448" s="9"/>
      <c r="I448" s="105"/>
      <c r="J448" s="105"/>
      <c r="K448" s="10"/>
    </row>
    <row r="449" spans="1:11" s="11" customFormat="1" ht="12.75" x14ac:dyDescent="0.25">
      <c r="A449" s="50">
        <v>6</v>
      </c>
      <c r="B449" s="13" t="s">
        <v>421</v>
      </c>
      <c r="C449" s="46"/>
      <c r="D449" s="14"/>
      <c r="E449" s="15"/>
      <c r="F449" s="15">
        <v>57.2</v>
      </c>
      <c r="G449" s="15">
        <f>F449</f>
        <v>57.2</v>
      </c>
      <c r="H449" s="9"/>
      <c r="I449" s="105"/>
      <c r="J449" s="105"/>
      <c r="K449" s="10"/>
    </row>
    <row r="450" spans="1:11" s="11" customFormat="1" ht="12.75" x14ac:dyDescent="0.25">
      <c r="A450" s="41">
        <v>37</v>
      </c>
      <c r="B450" s="48" t="s">
        <v>422</v>
      </c>
      <c r="C450" s="10"/>
      <c r="D450" s="7">
        <f>D451</f>
        <v>4</v>
      </c>
      <c r="E450" s="7">
        <f>E451</f>
        <v>2288.9</v>
      </c>
      <c r="F450" s="80">
        <f>SUM(F457:F461)</f>
        <v>711</v>
      </c>
      <c r="G450" s="80">
        <f>SUM(G457:G461)</f>
        <v>711</v>
      </c>
      <c r="H450" s="67"/>
      <c r="I450" s="10"/>
      <c r="J450" s="10"/>
      <c r="K450" s="10"/>
    </row>
    <row r="451" spans="1:11" s="11" customFormat="1" ht="12.75" x14ac:dyDescent="0.25">
      <c r="A451" s="117" t="s">
        <v>233</v>
      </c>
      <c r="B451" s="117"/>
      <c r="C451" s="17"/>
      <c r="D451" s="7">
        <f>SUM(D452:D455)</f>
        <v>4</v>
      </c>
      <c r="E451" s="7">
        <f>SUM(E452:E455)</f>
        <v>2288.9</v>
      </c>
      <c r="F451" s="7"/>
      <c r="G451" s="7"/>
      <c r="H451" s="67"/>
      <c r="I451" s="10"/>
      <c r="J451" s="10"/>
      <c r="K451" s="10"/>
    </row>
    <row r="452" spans="1:11" s="11" customFormat="1" ht="12.75" x14ac:dyDescent="0.25">
      <c r="A452" s="50">
        <v>1</v>
      </c>
      <c r="B452" s="12" t="s">
        <v>178</v>
      </c>
      <c r="C452" s="21" t="s">
        <v>423</v>
      </c>
      <c r="D452" s="14">
        <v>1</v>
      </c>
      <c r="E452" s="15">
        <v>1002</v>
      </c>
      <c r="F452" s="14"/>
      <c r="G452" s="14"/>
      <c r="H452" s="44" t="s">
        <v>424</v>
      </c>
      <c r="I452" s="105" t="s">
        <v>181</v>
      </c>
      <c r="J452" s="105" t="s">
        <v>181</v>
      </c>
      <c r="K452" s="10"/>
    </row>
    <row r="453" spans="1:11" s="11" customFormat="1" ht="12.75" x14ac:dyDescent="0.25">
      <c r="A453" s="50">
        <v>2</v>
      </c>
      <c r="B453" s="13" t="s">
        <v>182</v>
      </c>
      <c r="C453" s="21" t="s">
        <v>425</v>
      </c>
      <c r="D453" s="14">
        <v>1</v>
      </c>
      <c r="E453" s="15">
        <v>550</v>
      </c>
      <c r="F453" s="14"/>
      <c r="G453" s="14"/>
      <c r="H453" s="44" t="s">
        <v>426</v>
      </c>
      <c r="I453" s="105"/>
      <c r="J453" s="105"/>
      <c r="K453" s="10"/>
    </row>
    <row r="454" spans="1:11" s="11" customFormat="1" ht="12.75" x14ac:dyDescent="0.25">
      <c r="A454" s="50">
        <v>3</v>
      </c>
      <c r="B454" s="12" t="s">
        <v>185</v>
      </c>
      <c r="C454" s="21" t="s">
        <v>427</v>
      </c>
      <c r="D454" s="14">
        <v>1</v>
      </c>
      <c r="E454" s="15">
        <v>463</v>
      </c>
      <c r="F454" s="14"/>
      <c r="G454" s="14"/>
      <c r="H454" s="44" t="s">
        <v>428</v>
      </c>
      <c r="I454" s="105"/>
      <c r="J454" s="105"/>
      <c r="K454" s="10"/>
    </row>
    <row r="455" spans="1:11" s="11" customFormat="1" ht="12.75" x14ac:dyDescent="0.25">
      <c r="A455" s="50">
        <v>4</v>
      </c>
      <c r="B455" s="13" t="s">
        <v>188</v>
      </c>
      <c r="C455" s="21" t="s">
        <v>429</v>
      </c>
      <c r="D455" s="14">
        <v>1</v>
      </c>
      <c r="E455" s="15">
        <v>273.89999999999998</v>
      </c>
      <c r="F455" s="14"/>
      <c r="G455" s="14"/>
      <c r="H455" s="59" t="s">
        <v>24</v>
      </c>
      <c r="I455" s="105"/>
      <c r="J455" s="105"/>
      <c r="K455" s="10"/>
    </row>
    <row r="456" spans="1:11" s="11" customFormat="1" ht="12.75" x14ac:dyDescent="0.25">
      <c r="A456" s="118" t="s">
        <v>5</v>
      </c>
      <c r="B456" s="118"/>
      <c r="C456" s="10"/>
      <c r="D456" s="16"/>
      <c r="E456" s="7">
        <f>SUM(E457:E461)</f>
        <v>0</v>
      </c>
      <c r="F456" s="7">
        <f>SUM(F457:F461)</f>
        <v>711</v>
      </c>
      <c r="G456" s="7">
        <f>SUM(G457:G461)</f>
        <v>711</v>
      </c>
      <c r="H456" s="20" t="s">
        <v>42</v>
      </c>
      <c r="I456" s="10"/>
      <c r="J456" s="10"/>
      <c r="K456" s="10"/>
    </row>
    <row r="457" spans="1:11" s="11" customFormat="1" ht="12.75" x14ac:dyDescent="0.25">
      <c r="A457" s="50">
        <v>1</v>
      </c>
      <c r="B457" s="57" t="s">
        <v>430</v>
      </c>
      <c r="C457" s="21"/>
      <c r="D457" s="14"/>
      <c r="E457" s="14"/>
      <c r="F457" s="15">
        <v>300</v>
      </c>
      <c r="G457" s="15">
        <f>F457</f>
        <v>300</v>
      </c>
      <c r="H457" s="9"/>
      <c r="I457" s="105" t="s">
        <v>27</v>
      </c>
      <c r="J457" s="105" t="s">
        <v>27</v>
      </c>
      <c r="K457" s="10"/>
    </row>
    <row r="458" spans="1:11" s="11" customFormat="1" ht="12.75" x14ac:dyDescent="0.25">
      <c r="A458" s="50">
        <v>2</v>
      </c>
      <c r="B458" s="84" t="s">
        <v>431</v>
      </c>
      <c r="C458" s="21"/>
      <c r="D458" s="14"/>
      <c r="E458" s="14"/>
      <c r="F458" s="15">
        <v>108</v>
      </c>
      <c r="G458" s="15">
        <f>F458</f>
        <v>108</v>
      </c>
      <c r="H458" s="9"/>
      <c r="I458" s="105"/>
      <c r="J458" s="105"/>
      <c r="K458" s="10"/>
    </row>
    <row r="459" spans="1:11" s="11" customFormat="1" ht="12.75" x14ac:dyDescent="0.25">
      <c r="A459" s="50">
        <v>3</v>
      </c>
      <c r="B459" s="84" t="s">
        <v>432</v>
      </c>
      <c r="C459" s="21"/>
      <c r="D459" s="14"/>
      <c r="E459" s="14"/>
      <c r="F459" s="15">
        <v>110</v>
      </c>
      <c r="G459" s="15">
        <f>F459</f>
        <v>110</v>
      </c>
      <c r="H459" s="9"/>
      <c r="I459" s="21" t="s">
        <v>14</v>
      </c>
      <c r="J459" s="21" t="s">
        <v>14</v>
      </c>
      <c r="K459" s="10"/>
    </row>
    <row r="460" spans="1:11" s="11" customFormat="1" ht="12.75" x14ac:dyDescent="0.25">
      <c r="A460" s="50">
        <v>4</v>
      </c>
      <c r="B460" s="84" t="s">
        <v>433</v>
      </c>
      <c r="C460" s="21"/>
      <c r="D460" s="14"/>
      <c r="E460" s="14"/>
      <c r="F460" s="15">
        <v>108</v>
      </c>
      <c r="G460" s="15">
        <f>F460</f>
        <v>108</v>
      </c>
      <c r="H460" s="9"/>
      <c r="I460" s="105" t="s">
        <v>27</v>
      </c>
      <c r="J460" s="105" t="s">
        <v>27</v>
      </c>
      <c r="K460" s="10"/>
    </row>
    <row r="461" spans="1:11" s="11" customFormat="1" ht="12.75" x14ac:dyDescent="0.25">
      <c r="A461" s="50">
        <v>5</v>
      </c>
      <c r="B461" s="84" t="s">
        <v>434</v>
      </c>
      <c r="C461" s="21"/>
      <c r="D461" s="14"/>
      <c r="E461" s="14"/>
      <c r="F461" s="15">
        <v>85</v>
      </c>
      <c r="G461" s="15">
        <f>F461</f>
        <v>85</v>
      </c>
      <c r="H461" s="9"/>
      <c r="I461" s="105"/>
      <c r="J461" s="105"/>
      <c r="K461" s="10"/>
    </row>
    <row r="462" spans="1:11" s="11" customFormat="1" ht="12.75" x14ac:dyDescent="0.25">
      <c r="A462" s="41" t="s">
        <v>12</v>
      </c>
      <c r="B462" s="67" t="s">
        <v>435</v>
      </c>
      <c r="C462" s="10"/>
      <c r="D462" s="7">
        <f>D463+D477+D493+D521+D535+D555+D564+D572+D581+D593+D605</f>
        <v>38</v>
      </c>
      <c r="E462" s="7">
        <f>E463+E477+E493+E521+E535+E555+E564+E572+E581+E593+E605</f>
        <v>110022.49999999999</v>
      </c>
      <c r="F462" s="7">
        <f>F463+F477+F493+F521+F535+F555+F564+F572+F581+F593+F605</f>
        <v>17132.675899999998</v>
      </c>
      <c r="G462" s="7">
        <f>G463+G477+G493+G521+G535+G555+G564+G572+G581+G593+G605</f>
        <v>18447.275900000001</v>
      </c>
      <c r="H462" s="67"/>
      <c r="I462" s="10"/>
      <c r="J462" s="10"/>
      <c r="K462" s="10"/>
    </row>
    <row r="463" spans="1:11" s="11" customFormat="1" ht="38.25" x14ac:dyDescent="0.25">
      <c r="A463" s="41">
        <v>38</v>
      </c>
      <c r="B463" s="48" t="s">
        <v>741</v>
      </c>
      <c r="C463" s="17"/>
      <c r="D463" s="80">
        <f>D464</f>
        <v>4</v>
      </c>
      <c r="E463" s="80">
        <f>E464</f>
        <v>12778</v>
      </c>
      <c r="F463" s="7">
        <f>F469</f>
        <v>1406</v>
      </c>
      <c r="G463" s="7">
        <f>G469</f>
        <v>2060</v>
      </c>
      <c r="H463" s="67"/>
      <c r="I463" s="10"/>
      <c r="J463" s="10"/>
      <c r="K463" s="10"/>
    </row>
    <row r="464" spans="1:11" s="11" customFormat="1" ht="12.75" x14ac:dyDescent="0.25">
      <c r="A464" s="117" t="s">
        <v>233</v>
      </c>
      <c r="B464" s="117"/>
      <c r="C464" s="17"/>
      <c r="D464" s="7">
        <f>SUM(D465:D468)</f>
        <v>4</v>
      </c>
      <c r="E464" s="7">
        <f>SUM(E465:E468)</f>
        <v>12778</v>
      </c>
      <c r="F464" s="7">
        <f t="shared" ref="F464:G464" si="25">SUM(F465:F468)</f>
        <v>0</v>
      </c>
      <c r="G464" s="7">
        <f t="shared" si="25"/>
        <v>0</v>
      </c>
      <c r="H464" s="63"/>
      <c r="I464" s="64"/>
      <c r="J464" s="64"/>
      <c r="K464" s="64"/>
    </row>
    <row r="465" spans="1:11" s="11" customFormat="1" ht="12.75" x14ac:dyDescent="0.25">
      <c r="A465" s="50">
        <v>1</v>
      </c>
      <c r="B465" s="12" t="s">
        <v>178</v>
      </c>
      <c r="C465" s="46" t="s">
        <v>436</v>
      </c>
      <c r="D465" s="14">
        <v>1</v>
      </c>
      <c r="E465" s="15">
        <v>8300</v>
      </c>
      <c r="F465" s="14"/>
      <c r="G465" s="14"/>
      <c r="H465" s="59" t="s">
        <v>24</v>
      </c>
      <c r="I465" s="119" t="s">
        <v>181</v>
      </c>
      <c r="J465" s="119" t="s">
        <v>181</v>
      </c>
      <c r="K465" s="66"/>
    </row>
    <row r="466" spans="1:11" s="11" customFormat="1" ht="12.75" x14ac:dyDescent="0.25">
      <c r="A466" s="50">
        <v>2</v>
      </c>
      <c r="B466" s="12" t="s">
        <v>185</v>
      </c>
      <c r="C466" s="46" t="s">
        <v>437</v>
      </c>
      <c r="D466" s="14">
        <v>1</v>
      </c>
      <c r="E466" s="15">
        <v>1500</v>
      </c>
      <c r="F466" s="14"/>
      <c r="G466" s="14"/>
      <c r="H466" s="59" t="s">
        <v>24</v>
      </c>
      <c r="I466" s="119"/>
      <c r="J466" s="119"/>
      <c r="K466" s="66"/>
    </row>
    <row r="467" spans="1:11" s="11" customFormat="1" ht="12.75" x14ac:dyDescent="0.25">
      <c r="A467" s="50">
        <v>3</v>
      </c>
      <c r="B467" s="13" t="s">
        <v>188</v>
      </c>
      <c r="C467" s="46" t="s">
        <v>438</v>
      </c>
      <c r="D467" s="14">
        <v>1</v>
      </c>
      <c r="E467" s="15">
        <v>2582</v>
      </c>
      <c r="F467" s="14"/>
      <c r="G467" s="14"/>
      <c r="H467" s="44" t="s">
        <v>439</v>
      </c>
      <c r="I467" s="119"/>
      <c r="J467" s="119"/>
      <c r="K467" s="66"/>
    </row>
    <row r="468" spans="1:11" s="11" customFormat="1" ht="12.75" x14ac:dyDescent="0.25">
      <c r="A468" s="50">
        <v>4</v>
      </c>
      <c r="B468" s="12" t="s">
        <v>191</v>
      </c>
      <c r="C468" s="46" t="s">
        <v>440</v>
      </c>
      <c r="D468" s="14">
        <v>1</v>
      </c>
      <c r="E468" s="15">
        <v>396</v>
      </c>
      <c r="F468" s="14"/>
      <c r="G468" s="14"/>
      <c r="H468" s="59" t="s">
        <v>24</v>
      </c>
      <c r="I468" s="119"/>
      <c r="J468" s="119"/>
      <c r="K468" s="66"/>
    </row>
    <row r="469" spans="1:11" s="11" customFormat="1" ht="12.75" x14ac:dyDescent="0.25">
      <c r="A469" s="118" t="s">
        <v>5</v>
      </c>
      <c r="B469" s="118"/>
      <c r="C469" s="46"/>
      <c r="D469" s="7">
        <f t="shared" ref="D469:E469" si="26">SUM(D470:D476)</f>
        <v>0</v>
      </c>
      <c r="E469" s="7">
        <f t="shared" si="26"/>
        <v>0</v>
      </c>
      <c r="F469" s="7">
        <f>SUM(F470:F476)</f>
        <v>1406</v>
      </c>
      <c r="G469" s="7">
        <f>SUM(G470:G476)</f>
        <v>2060</v>
      </c>
      <c r="H469" s="63" t="s">
        <v>42</v>
      </c>
      <c r="I469" s="66"/>
      <c r="J469" s="66"/>
      <c r="K469" s="66"/>
    </row>
    <row r="470" spans="1:11" s="11" customFormat="1" ht="12.75" x14ac:dyDescent="0.25">
      <c r="A470" s="50">
        <v>1</v>
      </c>
      <c r="B470" s="13" t="s">
        <v>441</v>
      </c>
      <c r="C470" s="46"/>
      <c r="D470" s="14"/>
      <c r="E470" s="14"/>
      <c r="F470" s="15">
        <v>174</v>
      </c>
      <c r="G470" s="15">
        <f>F470</f>
        <v>174</v>
      </c>
      <c r="H470" s="65"/>
      <c r="I470" s="66" t="s">
        <v>25</v>
      </c>
      <c r="J470" s="66" t="s">
        <v>25</v>
      </c>
      <c r="K470" s="66"/>
    </row>
    <row r="471" spans="1:11" s="11" customFormat="1" ht="12.75" x14ac:dyDescent="0.25">
      <c r="A471" s="50">
        <v>2</v>
      </c>
      <c r="B471" s="13" t="s">
        <v>442</v>
      </c>
      <c r="C471" s="46"/>
      <c r="D471" s="14"/>
      <c r="E471" s="14"/>
      <c r="F471" s="15">
        <v>160</v>
      </c>
      <c r="G471" s="15">
        <f>F471</f>
        <v>160</v>
      </c>
      <c r="H471" s="65"/>
      <c r="I471" s="66" t="s">
        <v>14</v>
      </c>
      <c r="J471" s="66" t="s">
        <v>14</v>
      </c>
      <c r="K471" s="66"/>
    </row>
    <row r="472" spans="1:11" s="11" customFormat="1" ht="12.75" x14ac:dyDescent="0.25">
      <c r="A472" s="50">
        <v>3</v>
      </c>
      <c r="B472" s="13" t="s">
        <v>443</v>
      </c>
      <c r="C472" s="46"/>
      <c r="D472" s="14"/>
      <c r="E472" s="14"/>
      <c r="F472" s="15">
        <v>654</v>
      </c>
      <c r="G472" s="15">
        <v>1308</v>
      </c>
      <c r="H472" s="65"/>
      <c r="I472" s="119" t="s">
        <v>27</v>
      </c>
      <c r="J472" s="119" t="s">
        <v>27</v>
      </c>
      <c r="K472" s="66"/>
    </row>
    <row r="473" spans="1:11" s="11" customFormat="1" ht="12.75" x14ac:dyDescent="0.25">
      <c r="A473" s="50">
        <v>4</v>
      </c>
      <c r="B473" s="13" t="s">
        <v>444</v>
      </c>
      <c r="C473" s="46"/>
      <c r="D473" s="14"/>
      <c r="E473" s="14"/>
      <c r="F473" s="15">
        <v>72</v>
      </c>
      <c r="G473" s="15">
        <f>F473</f>
        <v>72</v>
      </c>
      <c r="H473" s="65"/>
      <c r="I473" s="119"/>
      <c r="J473" s="119"/>
      <c r="K473" s="66"/>
    </row>
    <row r="474" spans="1:11" s="11" customFormat="1" ht="12.75" x14ac:dyDescent="0.25">
      <c r="A474" s="50">
        <v>5</v>
      </c>
      <c r="B474" s="13" t="s">
        <v>445</v>
      </c>
      <c r="C474" s="46"/>
      <c r="D474" s="14"/>
      <c r="E474" s="14"/>
      <c r="F474" s="15">
        <v>128</v>
      </c>
      <c r="G474" s="15">
        <f>F474</f>
        <v>128</v>
      </c>
      <c r="H474" s="65"/>
      <c r="I474" s="119"/>
      <c r="J474" s="119"/>
      <c r="K474" s="66"/>
    </row>
    <row r="475" spans="1:11" s="11" customFormat="1" ht="12.75" x14ac:dyDescent="0.25">
      <c r="A475" s="50">
        <v>6</v>
      </c>
      <c r="B475" s="13" t="s">
        <v>446</v>
      </c>
      <c r="C475" s="46"/>
      <c r="D475" s="14"/>
      <c r="E475" s="14"/>
      <c r="F475" s="15">
        <v>126</v>
      </c>
      <c r="G475" s="15">
        <f>F475</f>
        <v>126</v>
      </c>
      <c r="H475" s="65"/>
      <c r="I475" s="119"/>
      <c r="J475" s="119"/>
      <c r="K475" s="66"/>
    </row>
    <row r="476" spans="1:11" s="11" customFormat="1" ht="12.75" x14ac:dyDescent="0.25">
      <c r="A476" s="50">
        <v>7</v>
      </c>
      <c r="B476" s="13" t="s">
        <v>447</v>
      </c>
      <c r="C476" s="46"/>
      <c r="D476" s="14"/>
      <c r="E476" s="14"/>
      <c r="F476" s="15">
        <v>92</v>
      </c>
      <c r="G476" s="15">
        <f>F476</f>
        <v>92</v>
      </c>
      <c r="H476" s="65"/>
      <c r="I476" s="119"/>
      <c r="J476" s="119"/>
      <c r="K476" s="66"/>
    </row>
    <row r="477" spans="1:11" s="11" customFormat="1" ht="38.25" x14ac:dyDescent="0.25">
      <c r="A477" s="41">
        <v>39</v>
      </c>
      <c r="B477" s="48" t="s">
        <v>742</v>
      </c>
      <c r="C477" s="46"/>
      <c r="D477" s="7">
        <f>D478</f>
        <v>4</v>
      </c>
      <c r="E477" s="7">
        <f>E478</f>
        <v>9172.5</v>
      </c>
      <c r="F477" s="7">
        <f>F483</f>
        <v>1908.4</v>
      </c>
      <c r="G477" s="7">
        <f>G483</f>
        <v>1908.4</v>
      </c>
      <c r="H477" s="9"/>
      <c r="I477" s="10"/>
      <c r="J477" s="10"/>
      <c r="K477" s="10"/>
    </row>
    <row r="478" spans="1:11" s="11" customFormat="1" ht="12.75" x14ac:dyDescent="0.25">
      <c r="A478" s="117" t="s">
        <v>233</v>
      </c>
      <c r="B478" s="117"/>
      <c r="C478" s="46"/>
      <c r="D478" s="7">
        <f>SUM(D479:D482)</f>
        <v>4</v>
      </c>
      <c r="E478" s="7">
        <f>SUM(E479:E482)</f>
        <v>9172.5</v>
      </c>
      <c r="F478" s="7"/>
      <c r="G478" s="7"/>
      <c r="H478" s="9"/>
      <c r="I478" s="10"/>
      <c r="J478" s="10"/>
      <c r="K478" s="10"/>
    </row>
    <row r="479" spans="1:11" s="11" customFormat="1" ht="12.75" x14ac:dyDescent="0.25">
      <c r="A479" s="50">
        <v>1</v>
      </c>
      <c r="B479" s="12" t="s">
        <v>178</v>
      </c>
      <c r="C479" s="46" t="s">
        <v>234</v>
      </c>
      <c r="D479" s="14">
        <v>1</v>
      </c>
      <c r="E479" s="15">
        <v>3996.9</v>
      </c>
      <c r="F479" s="15"/>
      <c r="G479" s="15"/>
      <c r="H479" s="44" t="s">
        <v>448</v>
      </c>
      <c r="I479" s="105" t="s">
        <v>181</v>
      </c>
      <c r="J479" s="105" t="s">
        <v>181</v>
      </c>
      <c r="K479" s="10"/>
    </row>
    <row r="480" spans="1:11" s="11" customFormat="1" ht="38.25" x14ac:dyDescent="0.25">
      <c r="A480" s="50">
        <v>2</v>
      </c>
      <c r="B480" s="13" t="s">
        <v>194</v>
      </c>
      <c r="C480" s="46" t="s">
        <v>449</v>
      </c>
      <c r="D480" s="14">
        <v>1</v>
      </c>
      <c r="E480" s="15">
        <v>4088.6</v>
      </c>
      <c r="F480" s="15"/>
      <c r="G480" s="15"/>
      <c r="H480" s="59" t="s">
        <v>24</v>
      </c>
      <c r="I480" s="105"/>
      <c r="J480" s="105"/>
      <c r="K480" s="10"/>
    </row>
    <row r="481" spans="1:11" s="11" customFormat="1" ht="12.75" x14ac:dyDescent="0.25">
      <c r="A481" s="50">
        <v>3</v>
      </c>
      <c r="B481" s="13" t="s">
        <v>182</v>
      </c>
      <c r="C481" s="46" t="s">
        <v>450</v>
      </c>
      <c r="D481" s="14">
        <v>1</v>
      </c>
      <c r="E481" s="15">
        <v>302</v>
      </c>
      <c r="F481" s="15"/>
      <c r="G481" s="15"/>
      <c r="H481" s="44" t="s">
        <v>451</v>
      </c>
      <c r="I481" s="105"/>
      <c r="J481" s="105"/>
      <c r="K481" s="10"/>
    </row>
    <row r="482" spans="1:11" s="11" customFormat="1" ht="12.75" x14ac:dyDescent="0.25">
      <c r="A482" s="50">
        <v>4</v>
      </c>
      <c r="B482" s="13" t="s">
        <v>188</v>
      </c>
      <c r="C482" s="46" t="s">
        <v>452</v>
      </c>
      <c r="D482" s="14">
        <v>1</v>
      </c>
      <c r="E482" s="15">
        <v>785</v>
      </c>
      <c r="F482" s="15"/>
      <c r="G482" s="15"/>
      <c r="H482" s="44" t="s">
        <v>453</v>
      </c>
      <c r="I482" s="105"/>
      <c r="J482" s="105"/>
      <c r="K482" s="10"/>
    </row>
    <row r="483" spans="1:11" s="11" customFormat="1" ht="12.75" x14ac:dyDescent="0.25">
      <c r="A483" s="118" t="s">
        <v>5</v>
      </c>
      <c r="B483" s="118"/>
      <c r="C483" s="17"/>
      <c r="D483" s="16"/>
      <c r="E483" s="7"/>
      <c r="F483" s="7">
        <f>SUM(F484:F492)</f>
        <v>1908.4</v>
      </c>
      <c r="G483" s="7">
        <f>SUM(G484:G492)</f>
        <v>1908.4</v>
      </c>
      <c r="H483" s="67" t="s">
        <v>42</v>
      </c>
      <c r="I483" s="10"/>
      <c r="J483" s="10"/>
      <c r="K483" s="10"/>
    </row>
    <row r="484" spans="1:11" s="11" customFormat="1" ht="12.75" x14ac:dyDescent="0.25">
      <c r="A484" s="50">
        <v>1</v>
      </c>
      <c r="B484" s="13" t="s">
        <v>454</v>
      </c>
      <c r="C484" s="46"/>
      <c r="D484" s="14"/>
      <c r="E484" s="15"/>
      <c r="F484" s="15">
        <v>564.9</v>
      </c>
      <c r="G484" s="15">
        <f t="shared" ref="G484:G492" si="27">F484</f>
        <v>564.9</v>
      </c>
      <c r="H484" s="9"/>
      <c r="I484" s="21" t="s">
        <v>27</v>
      </c>
      <c r="J484" s="21" t="s">
        <v>27</v>
      </c>
      <c r="K484" s="10"/>
    </row>
    <row r="485" spans="1:11" s="11" customFormat="1" ht="12.75" x14ac:dyDescent="0.25">
      <c r="A485" s="50">
        <v>2</v>
      </c>
      <c r="B485" s="13" t="s">
        <v>455</v>
      </c>
      <c r="C485" s="46"/>
      <c r="D485" s="14"/>
      <c r="E485" s="15"/>
      <c r="F485" s="15">
        <v>72</v>
      </c>
      <c r="G485" s="15">
        <f t="shared" si="27"/>
        <v>72</v>
      </c>
      <c r="H485" s="9"/>
      <c r="I485" s="21" t="s">
        <v>14</v>
      </c>
      <c r="J485" s="21" t="s">
        <v>14</v>
      </c>
      <c r="K485" s="10"/>
    </row>
    <row r="486" spans="1:11" s="11" customFormat="1" ht="12.75" x14ac:dyDescent="0.25">
      <c r="A486" s="50">
        <v>3</v>
      </c>
      <c r="B486" s="13" t="s">
        <v>456</v>
      </c>
      <c r="C486" s="46"/>
      <c r="D486" s="14"/>
      <c r="E486" s="7"/>
      <c r="F486" s="15">
        <v>251</v>
      </c>
      <c r="G486" s="15">
        <f t="shared" si="27"/>
        <v>251</v>
      </c>
      <c r="H486" s="9"/>
      <c r="I486" s="21" t="s">
        <v>25</v>
      </c>
      <c r="J486" s="21" t="s">
        <v>25</v>
      </c>
      <c r="K486" s="10"/>
    </row>
    <row r="487" spans="1:11" s="11" customFormat="1" ht="12.75" x14ac:dyDescent="0.25">
      <c r="A487" s="50">
        <v>4</v>
      </c>
      <c r="B487" s="13" t="s">
        <v>457</v>
      </c>
      <c r="C487" s="46"/>
      <c r="D487" s="14"/>
      <c r="E487" s="15"/>
      <c r="F487" s="15">
        <v>164</v>
      </c>
      <c r="G487" s="15">
        <f t="shared" si="27"/>
        <v>164</v>
      </c>
      <c r="H487" s="9"/>
      <c r="I487" s="105" t="s">
        <v>27</v>
      </c>
      <c r="J487" s="105" t="s">
        <v>27</v>
      </c>
      <c r="K487" s="10"/>
    </row>
    <row r="488" spans="1:11" s="11" customFormat="1" ht="12.75" x14ac:dyDescent="0.25">
      <c r="A488" s="50">
        <v>5</v>
      </c>
      <c r="B488" s="13" t="s">
        <v>457</v>
      </c>
      <c r="C488" s="46"/>
      <c r="D488" s="14"/>
      <c r="E488" s="15"/>
      <c r="F488" s="15">
        <v>178.5</v>
      </c>
      <c r="G488" s="15">
        <f t="shared" si="27"/>
        <v>178.5</v>
      </c>
      <c r="H488" s="9"/>
      <c r="I488" s="105"/>
      <c r="J488" s="105"/>
      <c r="K488" s="10"/>
    </row>
    <row r="489" spans="1:11" s="11" customFormat="1" ht="12.75" x14ac:dyDescent="0.25">
      <c r="A489" s="50">
        <v>6</v>
      </c>
      <c r="B489" s="13" t="s">
        <v>458</v>
      </c>
      <c r="C489" s="46"/>
      <c r="D489" s="14"/>
      <c r="E489" s="15"/>
      <c r="F489" s="15">
        <v>220</v>
      </c>
      <c r="G489" s="15">
        <f t="shared" si="27"/>
        <v>220</v>
      </c>
      <c r="H489" s="9"/>
      <c r="I489" s="21" t="s">
        <v>14</v>
      </c>
      <c r="J489" s="21" t="s">
        <v>14</v>
      </c>
      <c r="K489" s="10"/>
    </row>
    <row r="490" spans="1:11" s="11" customFormat="1" ht="12.75" x14ac:dyDescent="0.25">
      <c r="A490" s="50">
        <v>7</v>
      </c>
      <c r="B490" s="13" t="s">
        <v>459</v>
      </c>
      <c r="C490" s="46"/>
      <c r="D490" s="14"/>
      <c r="E490" s="15"/>
      <c r="F490" s="15">
        <v>135</v>
      </c>
      <c r="G490" s="15">
        <f t="shared" si="27"/>
        <v>135</v>
      </c>
      <c r="H490" s="9"/>
      <c r="I490" s="21" t="s">
        <v>14</v>
      </c>
      <c r="J490" s="21" t="s">
        <v>14</v>
      </c>
      <c r="K490" s="10"/>
    </row>
    <row r="491" spans="1:11" s="11" customFormat="1" ht="12.75" x14ac:dyDescent="0.25">
      <c r="A491" s="50">
        <v>8</v>
      </c>
      <c r="B491" s="13" t="s">
        <v>460</v>
      </c>
      <c r="C491" s="46"/>
      <c r="D491" s="14"/>
      <c r="E491" s="15"/>
      <c r="F491" s="15">
        <v>198</v>
      </c>
      <c r="G491" s="15">
        <f t="shared" si="27"/>
        <v>198</v>
      </c>
      <c r="H491" s="9"/>
      <c r="I491" s="21" t="s">
        <v>14</v>
      </c>
      <c r="J491" s="21" t="s">
        <v>14</v>
      </c>
      <c r="K491" s="10"/>
    </row>
    <row r="492" spans="1:11" s="11" customFormat="1" ht="12.75" x14ac:dyDescent="0.25">
      <c r="A492" s="50">
        <v>9</v>
      </c>
      <c r="B492" s="13" t="s">
        <v>461</v>
      </c>
      <c r="C492" s="46"/>
      <c r="D492" s="14"/>
      <c r="E492" s="15"/>
      <c r="F492" s="15">
        <v>125</v>
      </c>
      <c r="G492" s="15">
        <f t="shared" si="27"/>
        <v>125</v>
      </c>
      <c r="H492" s="9"/>
      <c r="I492" s="21"/>
      <c r="J492" s="21"/>
      <c r="K492" s="10"/>
    </row>
    <row r="493" spans="1:11" s="11" customFormat="1" ht="40.5" customHeight="1" x14ac:dyDescent="0.25">
      <c r="A493" s="41">
        <v>40</v>
      </c>
      <c r="B493" s="48" t="s">
        <v>757</v>
      </c>
      <c r="C493" s="17"/>
      <c r="D493" s="7">
        <f>D494</f>
        <v>6</v>
      </c>
      <c r="E493" s="7">
        <f>E494</f>
        <v>15955.500000000002</v>
      </c>
      <c r="F493" s="7">
        <f>F501</f>
        <v>2474.42</v>
      </c>
      <c r="G493" s="7">
        <f>G501</f>
        <v>2474.42</v>
      </c>
      <c r="H493" s="67"/>
      <c r="I493" s="10"/>
      <c r="J493" s="10"/>
      <c r="K493" s="10"/>
    </row>
    <row r="494" spans="1:11" s="11" customFormat="1" ht="12.75" x14ac:dyDescent="0.25">
      <c r="A494" s="117" t="s">
        <v>233</v>
      </c>
      <c r="B494" s="117"/>
      <c r="C494" s="10"/>
      <c r="D494" s="80">
        <f>SUM(D495:D500)</f>
        <v>6</v>
      </c>
      <c r="E494" s="80">
        <f>SUM(E495:E500)</f>
        <v>15955.500000000002</v>
      </c>
      <c r="F494" s="80"/>
      <c r="G494" s="80"/>
      <c r="H494" s="67"/>
      <c r="I494" s="10"/>
      <c r="J494" s="10"/>
      <c r="K494" s="10"/>
    </row>
    <row r="495" spans="1:11" s="11" customFormat="1" ht="12.75" x14ac:dyDescent="0.25">
      <c r="A495" s="50">
        <v>1</v>
      </c>
      <c r="B495" s="12" t="s">
        <v>178</v>
      </c>
      <c r="C495" s="46" t="s">
        <v>264</v>
      </c>
      <c r="D495" s="14">
        <v>1</v>
      </c>
      <c r="E495" s="15">
        <v>10300</v>
      </c>
      <c r="F495" s="15"/>
      <c r="G495" s="15"/>
      <c r="H495" s="59" t="s">
        <v>24</v>
      </c>
      <c r="I495" s="105" t="s">
        <v>181</v>
      </c>
      <c r="J495" s="105" t="s">
        <v>181</v>
      </c>
      <c r="K495" s="21"/>
    </row>
    <row r="496" spans="1:11" s="11" customFormat="1" ht="12.75" x14ac:dyDescent="0.25">
      <c r="A496" s="50">
        <v>2</v>
      </c>
      <c r="B496" s="13" t="s">
        <v>182</v>
      </c>
      <c r="C496" s="46" t="s">
        <v>266</v>
      </c>
      <c r="D496" s="14">
        <v>1</v>
      </c>
      <c r="E496" s="15">
        <v>1006</v>
      </c>
      <c r="F496" s="15"/>
      <c r="G496" s="15"/>
      <c r="H496" s="44" t="s">
        <v>462</v>
      </c>
      <c r="I496" s="105"/>
      <c r="J496" s="105"/>
      <c r="K496" s="21"/>
    </row>
    <row r="497" spans="1:11" s="11" customFormat="1" ht="12.75" x14ac:dyDescent="0.25">
      <c r="A497" s="50">
        <v>3</v>
      </c>
      <c r="B497" s="12" t="s">
        <v>185</v>
      </c>
      <c r="C497" s="46" t="s">
        <v>270</v>
      </c>
      <c r="D497" s="14">
        <v>1</v>
      </c>
      <c r="E497" s="15">
        <v>1523.7</v>
      </c>
      <c r="F497" s="15"/>
      <c r="G497" s="15"/>
      <c r="H497" s="44" t="s">
        <v>463</v>
      </c>
      <c r="I497" s="105"/>
      <c r="J497" s="105"/>
      <c r="K497" s="21"/>
    </row>
    <row r="498" spans="1:11" s="11" customFormat="1" ht="12.75" x14ac:dyDescent="0.25">
      <c r="A498" s="50">
        <v>4</v>
      </c>
      <c r="B498" s="13" t="s">
        <v>188</v>
      </c>
      <c r="C498" s="46" t="s">
        <v>271</v>
      </c>
      <c r="D498" s="14">
        <v>1</v>
      </c>
      <c r="E498" s="15">
        <v>743.6</v>
      </c>
      <c r="F498" s="15"/>
      <c r="G498" s="15"/>
      <c r="H498" s="44" t="s">
        <v>464</v>
      </c>
      <c r="I498" s="105"/>
      <c r="J498" s="105"/>
      <c r="K498" s="21"/>
    </row>
    <row r="499" spans="1:11" s="11" customFormat="1" ht="12.75" x14ac:dyDescent="0.25">
      <c r="A499" s="50">
        <v>5</v>
      </c>
      <c r="B499" s="12" t="s">
        <v>191</v>
      </c>
      <c r="C499" s="46" t="s">
        <v>272</v>
      </c>
      <c r="D499" s="14">
        <v>1</v>
      </c>
      <c r="E499" s="15">
        <v>678.2</v>
      </c>
      <c r="F499" s="15"/>
      <c r="G499" s="15"/>
      <c r="H499" s="44" t="s">
        <v>465</v>
      </c>
      <c r="I499" s="105"/>
      <c r="J499" s="105"/>
      <c r="K499" s="21"/>
    </row>
    <row r="500" spans="1:11" s="11" customFormat="1" ht="12.75" x14ac:dyDescent="0.25">
      <c r="A500" s="50">
        <v>6</v>
      </c>
      <c r="B500" s="13" t="s">
        <v>194</v>
      </c>
      <c r="C500" s="46" t="s">
        <v>466</v>
      </c>
      <c r="D500" s="14">
        <v>1</v>
      </c>
      <c r="E500" s="15">
        <v>1704</v>
      </c>
      <c r="F500" s="15"/>
      <c r="G500" s="15"/>
      <c r="H500" s="44" t="s">
        <v>467</v>
      </c>
      <c r="I500" s="105"/>
      <c r="J500" s="105"/>
      <c r="K500" s="21"/>
    </row>
    <row r="501" spans="1:11" s="11" customFormat="1" ht="12.75" x14ac:dyDescent="0.25">
      <c r="A501" s="118" t="s">
        <v>5</v>
      </c>
      <c r="B501" s="118"/>
      <c r="C501" s="46"/>
      <c r="D501" s="14"/>
      <c r="E501" s="7">
        <f>SUM(E502:E520)</f>
        <v>0</v>
      </c>
      <c r="F501" s="7">
        <f>SUM(F502:F520)</f>
        <v>2474.42</v>
      </c>
      <c r="G501" s="7">
        <f>SUM(G502:G520)</f>
        <v>2474.42</v>
      </c>
      <c r="H501" s="67" t="s">
        <v>42</v>
      </c>
      <c r="I501" s="21"/>
      <c r="J501" s="21"/>
      <c r="K501" s="21"/>
    </row>
    <row r="502" spans="1:11" s="11" customFormat="1" ht="12.75" x14ac:dyDescent="0.25">
      <c r="A502" s="50">
        <v>1</v>
      </c>
      <c r="B502" s="56" t="s">
        <v>468</v>
      </c>
      <c r="C502" s="46"/>
      <c r="D502" s="14"/>
      <c r="E502" s="15"/>
      <c r="F502" s="51">
        <v>136</v>
      </c>
      <c r="G502" s="51">
        <f t="shared" ref="G502:G520" si="28">F502</f>
        <v>136</v>
      </c>
      <c r="H502" s="9"/>
      <c r="I502" s="105" t="s">
        <v>27</v>
      </c>
      <c r="J502" s="105" t="s">
        <v>27</v>
      </c>
      <c r="K502" s="21"/>
    </row>
    <row r="503" spans="1:11" s="11" customFormat="1" ht="12.75" x14ac:dyDescent="0.25">
      <c r="A503" s="50">
        <v>2</v>
      </c>
      <c r="B503" s="56" t="s">
        <v>469</v>
      </c>
      <c r="C503" s="46"/>
      <c r="D503" s="14"/>
      <c r="E503" s="15"/>
      <c r="F503" s="51">
        <v>214.62</v>
      </c>
      <c r="G503" s="51">
        <f t="shared" si="28"/>
        <v>214.62</v>
      </c>
      <c r="H503" s="9"/>
      <c r="I503" s="105"/>
      <c r="J503" s="105"/>
      <c r="K503" s="21"/>
    </row>
    <row r="504" spans="1:11" s="11" customFormat="1" ht="12.75" x14ac:dyDescent="0.25">
      <c r="A504" s="50">
        <v>3</v>
      </c>
      <c r="B504" s="57" t="s">
        <v>470</v>
      </c>
      <c r="C504" s="46"/>
      <c r="D504" s="14"/>
      <c r="E504" s="15"/>
      <c r="F504" s="51">
        <v>273.60000000000002</v>
      </c>
      <c r="G504" s="51">
        <f t="shared" si="28"/>
        <v>273.60000000000002</v>
      </c>
      <c r="H504" s="9"/>
      <c r="I504" s="105"/>
      <c r="J504" s="105"/>
      <c r="K504" s="21"/>
    </row>
    <row r="505" spans="1:11" s="11" customFormat="1" ht="12.75" x14ac:dyDescent="0.25">
      <c r="A505" s="50">
        <v>4</v>
      </c>
      <c r="B505" s="57" t="s">
        <v>471</v>
      </c>
      <c r="C505" s="46"/>
      <c r="D505" s="14"/>
      <c r="E505" s="15"/>
      <c r="F505" s="51">
        <v>164.5</v>
      </c>
      <c r="G505" s="51">
        <f t="shared" si="28"/>
        <v>164.5</v>
      </c>
      <c r="H505" s="9"/>
      <c r="I505" s="105"/>
      <c r="J505" s="105"/>
      <c r="K505" s="21"/>
    </row>
    <row r="506" spans="1:11" s="11" customFormat="1" ht="12.75" x14ac:dyDescent="0.25">
      <c r="A506" s="50">
        <v>5</v>
      </c>
      <c r="B506" s="57" t="s">
        <v>472</v>
      </c>
      <c r="C506" s="46"/>
      <c r="D506" s="14"/>
      <c r="E506" s="15"/>
      <c r="F506" s="51">
        <v>222</v>
      </c>
      <c r="G506" s="51">
        <f t="shared" si="28"/>
        <v>222</v>
      </c>
      <c r="H506" s="9"/>
      <c r="I506" s="105"/>
      <c r="J506" s="105"/>
      <c r="K506" s="21"/>
    </row>
    <row r="507" spans="1:11" s="11" customFormat="1" ht="12.75" x14ac:dyDescent="0.25">
      <c r="A507" s="50">
        <v>6</v>
      </c>
      <c r="B507" s="84" t="s">
        <v>473</v>
      </c>
      <c r="C507" s="46"/>
      <c r="D507" s="14"/>
      <c r="E507" s="15"/>
      <c r="F507" s="51">
        <v>154.16</v>
      </c>
      <c r="G507" s="51">
        <f t="shared" si="28"/>
        <v>154.16</v>
      </c>
      <c r="H507" s="9"/>
      <c r="I507" s="105"/>
      <c r="J507" s="105"/>
      <c r="K507" s="21"/>
    </row>
    <row r="508" spans="1:11" s="11" customFormat="1" ht="12.75" x14ac:dyDescent="0.25">
      <c r="A508" s="50">
        <v>7</v>
      </c>
      <c r="B508" s="84" t="s">
        <v>474</v>
      </c>
      <c r="C508" s="46"/>
      <c r="D508" s="14"/>
      <c r="E508" s="15"/>
      <c r="F508" s="51">
        <v>178.88</v>
      </c>
      <c r="G508" s="51">
        <f t="shared" si="28"/>
        <v>178.88</v>
      </c>
      <c r="H508" s="9"/>
      <c r="I508" s="105"/>
      <c r="J508" s="105"/>
      <c r="K508" s="21"/>
    </row>
    <row r="509" spans="1:11" s="11" customFormat="1" ht="12.75" x14ac:dyDescent="0.25">
      <c r="A509" s="50">
        <v>8</v>
      </c>
      <c r="B509" s="84" t="s">
        <v>475</v>
      </c>
      <c r="C509" s="46"/>
      <c r="D509" s="14"/>
      <c r="E509" s="15"/>
      <c r="F509" s="51">
        <v>64.8</v>
      </c>
      <c r="G509" s="51">
        <f t="shared" si="28"/>
        <v>64.8</v>
      </c>
      <c r="H509" s="9"/>
      <c r="I509" s="105"/>
      <c r="J509" s="105"/>
      <c r="K509" s="21"/>
    </row>
    <row r="510" spans="1:11" s="11" customFormat="1" ht="12.75" x14ac:dyDescent="0.25">
      <c r="A510" s="50">
        <v>9</v>
      </c>
      <c r="B510" s="84" t="s">
        <v>476</v>
      </c>
      <c r="C510" s="46"/>
      <c r="D510" s="14"/>
      <c r="E510" s="15"/>
      <c r="F510" s="51">
        <v>36.5</v>
      </c>
      <c r="G510" s="51">
        <f t="shared" si="28"/>
        <v>36.5</v>
      </c>
      <c r="H510" s="9"/>
      <c r="I510" s="105"/>
      <c r="J510" s="105"/>
      <c r="K510" s="21"/>
    </row>
    <row r="511" spans="1:11" s="11" customFormat="1" ht="12.75" x14ac:dyDescent="0.25">
      <c r="A511" s="50">
        <v>10</v>
      </c>
      <c r="B511" s="84" t="s">
        <v>477</v>
      </c>
      <c r="C511" s="46"/>
      <c r="D511" s="14"/>
      <c r="E511" s="15"/>
      <c r="F511" s="51">
        <v>15.6</v>
      </c>
      <c r="G511" s="51">
        <f t="shared" si="28"/>
        <v>15.6</v>
      </c>
      <c r="H511" s="9"/>
      <c r="I511" s="105"/>
      <c r="J511" s="105"/>
      <c r="K511" s="21"/>
    </row>
    <row r="512" spans="1:11" s="11" customFormat="1" ht="25.5" x14ac:dyDescent="0.25">
      <c r="A512" s="50">
        <v>11</v>
      </c>
      <c r="B512" s="13" t="s">
        <v>478</v>
      </c>
      <c r="C512" s="46"/>
      <c r="D512" s="14"/>
      <c r="E512" s="15"/>
      <c r="F512" s="15">
        <f>131.13+39.06</f>
        <v>170.19</v>
      </c>
      <c r="G512" s="51">
        <f t="shared" si="28"/>
        <v>170.19</v>
      </c>
      <c r="H512" s="9"/>
      <c r="I512" s="105"/>
      <c r="J512" s="105"/>
      <c r="K512" s="21"/>
    </row>
    <row r="513" spans="1:11" s="11" customFormat="1" ht="12.75" x14ac:dyDescent="0.25">
      <c r="A513" s="50">
        <v>12</v>
      </c>
      <c r="B513" s="13" t="s">
        <v>479</v>
      </c>
      <c r="C513" s="46"/>
      <c r="D513" s="14"/>
      <c r="E513" s="15"/>
      <c r="F513" s="15">
        <v>22.1</v>
      </c>
      <c r="G513" s="51">
        <f t="shared" si="28"/>
        <v>22.1</v>
      </c>
      <c r="H513" s="9"/>
      <c r="I513" s="105"/>
      <c r="J513" s="105"/>
      <c r="K513" s="21"/>
    </row>
    <row r="514" spans="1:11" s="11" customFormat="1" ht="25.5" x14ac:dyDescent="0.25">
      <c r="A514" s="50">
        <v>13</v>
      </c>
      <c r="B514" s="13" t="s">
        <v>480</v>
      </c>
      <c r="C514" s="46"/>
      <c r="D514" s="14"/>
      <c r="E514" s="15"/>
      <c r="F514" s="15">
        <f>180.11+31.54</f>
        <v>211.65</v>
      </c>
      <c r="G514" s="51">
        <f t="shared" si="28"/>
        <v>211.65</v>
      </c>
      <c r="H514" s="9"/>
      <c r="I514" s="105"/>
      <c r="J514" s="105"/>
      <c r="K514" s="21"/>
    </row>
    <row r="515" spans="1:11" s="11" customFormat="1" ht="12.75" x14ac:dyDescent="0.25">
      <c r="A515" s="50">
        <v>14</v>
      </c>
      <c r="B515" s="13" t="s">
        <v>481</v>
      </c>
      <c r="C515" s="46"/>
      <c r="D515" s="14"/>
      <c r="E515" s="15"/>
      <c r="F515" s="15">
        <v>18</v>
      </c>
      <c r="G515" s="51">
        <f t="shared" si="28"/>
        <v>18</v>
      </c>
      <c r="H515" s="9"/>
      <c r="I515" s="105"/>
      <c r="J515" s="105"/>
      <c r="K515" s="21"/>
    </row>
    <row r="516" spans="1:11" s="11" customFormat="1" ht="12.75" x14ac:dyDescent="0.25">
      <c r="A516" s="50">
        <v>15</v>
      </c>
      <c r="B516" s="13" t="s">
        <v>482</v>
      </c>
      <c r="C516" s="46"/>
      <c r="D516" s="14"/>
      <c r="E516" s="15"/>
      <c r="F516" s="15">
        <v>197.12</v>
      </c>
      <c r="G516" s="51">
        <f t="shared" si="28"/>
        <v>197.12</v>
      </c>
      <c r="H516" s="9"/>
      <c r="I516" s="105"/>
      <c r="J516" s="105"/>
      <c r="K516" s="21"/>
    </row>
    <row r="517" spans="1:11" s="11" customFormat="1" ht="25.5" x14ac:dyDescent="0.25">
      <c r="A517" s="50">
        <v>16</v>
      </c>
      <c r="B517" s="81" t="s">
        <v>483</v>
      </c>
      <c r="C517" s="82"/>
      <c r="D517" s="14"/>
      <c r="E517" s="15"/>
      <c r="F517" s="15">
        <v>162</v>
      </c>
      <c r="G517" s="51">
        <f t="shared" si="28"/>
        <v>162</v>
      </c>
      <c r="H517" s="83"/>
      <c r="I517" s="105"/>
      <c r="J517" s="105"/>
      <c r="K517" s="82"/>
    </row>
    <row r="518" spans="1:11" s="11" customFormat="1" ht="12.75" x14ac:dyDescent="0.25">
      <c r="A518" s="50">
        <v>17</v>
      </c>
      <c r="B518" s="13" t="s">
        <v>484</v>
      </c>
      <c r="C518" s="46"/>
      <c r="D518" s="14"/>
      <c r="E518" s="15"/>
      <c r="F518" s="15">
        <v>20.7</v>
      </c>
      <c r="G518" s="51">
        <f t="shared" si="28"/>
        <v>20.7</v>
      </c>
      <c r="H518" s="9"/>
      <c r="I518" s="105"/>
      <c r="J518" s="105"/>
      <c r="K518" s="21"/>
    </row>
    <row r="519" spans="1:11" s="11" customFormat="1" ht="12.75" x14ac:dyDescent="0.25">
      <c r="A519" s="50">
        <v>18</v>
      </c>
      <c r="B519" s="13" t="s">
        <v>485</v>
      </c>
      <c r="C519" s="46"/>
      <c r="D519" s="14"/>
      <c r="E519" s="15"/>
      <c r="F519" s="15">
        <v>199</v>
      </c>
      <c r="G519" s="51">
        <f t="shared" si="28"/>
        <v>199</v>
      </c>
      <c r="H519" s="9"/>
      <c r="I519" s="105"/>
      <c r="J519" s="105"/>
      <c r="K519" s="21"/>
    </row>
    <row r="520" spans="1:11" s="11" customFormat="1" ht="12.75" x14ac:dyDescent="0.25">
      <c r="A520" s="50">
        <v>19</v>
      </c>
      <c r="B520" s="13" t="s">
        <v>486</v>
      </c>
      <c r="C520" s="46"/>
      <c r="D520" s="14"/>
      <c r="E520" s="15"/>
      <c r="F520" s="15">
        <v>13</v>
      </c>
      <c r="G520" s="51">
        <f t="shared" si="28"/>
        <v>13</v>
      </c>
      <c r="H520" s="9"/>
      <c r="I520" s="105"/>
      <c r="J520" s="105"/>
      <c r="K520" s="21"/>
    </row>
    <row r="521" spans="1:11" s="11" customFormat="1" ht="20.25" customHeight="1" x14ac:dyDescent="0.25">
      <c r="A521" s="41">
        <v>41</v>
      </c>
      <c r="B521" s="48" t="s">
        <v>487</v>
      </c>
      <c r="C521" s="17"/>
      <c r="D521" s="7">
        <f>D522</f>
        <v>5</v>
      </c>
      <c r="E521" s="7">
        <f>E522</f>
        <v>3756.2</v>
      </c>
      <c r="F521" s="7">
        <f>F528</f>
        <v>1656.9199999999998</v>
      </c>
      <c r="G521" s="7">
        <f>G528</f>
        <v>1656.9199999999998</v>
      </c>
      <c r="H521" s="67"/>
      <c r="I521" s="10"/>
      <c r="J521" s="10"/>
      <c r="K521" s="10"/>
    </row>
    <row r="522" spans="1:11" s="11" customFormat="1" ht="12.75" x14ac:dyDescent="0.25">
      <c r="A522" s="117" t="s">
        <v>233</v>
      </c>
      <c r="B522" s="117"/>
      <c r="C522" s="10"/>
      <c r="D522" s="7">
        <f>SUM(D523:D527)</f>
        <v>5</v>
      </c>
      <c r="E522" s="7">
        <f>SUM(E523:E527)</f>
        <v>3756.2</v>
      </c>
      <c r="F522" s="7"/>
      <c r="G522" s="7"/>
      <c r="H522" s="9"/>
      <c r="I522" s="10"/>
      <c r="J522" s="10"/>
      <c r="K522" s="10"/>
    </row>
    <row r="523" spans="1:11" s="11" customFormat="1" ht="12.75" x14ac:dyDescent="0.25">
      <c r="A523" s="50">
        <v>1</v>
      </c>
      <c r="B523" s="12" t="s">
        <v>178</v>
      </c>
      <c r="C523" s="21" t="s">
        <v>488</v>
      </c>
      <c r="D523" s="14">
        <v>1</v>
      </c>
      <c r="E523" s="15" t="s">
        <v>489</v>
      </c>
      <c r="F523" s="14"/>
      <c r="G523" s="14"/>
      <c r="H523" s="44" t="s">
        <v>490</v>
      </c>
      <c r="I523" s="105" t="s">
        <v>181</v>
      </c>
      <c r="J523" s="105" t="s">
        <v>181</v>
      </c>
      <c r="K523" s="10"/>
    </row>
    <row r="524" spans="1:11" s="11" customFormat="1" ht="12.75" x14ac:dyDescent="0.25">
      <c r="A524" s="50">
        <v>2</v>
      </c>
      <c r="B524" s="13" t="s">
        <v>182</v>
      </c>
      <c r="C524" s="21" t="s">
        <v>491</v>
      </c>
      <c r="D524" s="14">
        <v>1</v>
      </c>
      <c r="E524" s="15">
        <v>1003.5</v>
      </c>
      <c r="F524" s="14"/>
      <c r="G524" s="14"/>
      <c r="H524" s="44" t="s">
        <v>492</v>
      </c>
      <c r="I524" s="105"/>
      <c r="J524" s="105"/>
      <c r="K524" s="10"/>
    </row>
    <row r="525" spans="1:11" s="11" customFormat="1" ht="12.75" x14ac:dyDescent="0.25">
      <c r="A525" s="50">
        <v>3</v>
      </c>
      <c r="B525" s="12" t="s">
        <v>185</v>
      </c>
      <c r="C525" s="21" t="s">
        <v>493</v>
      </c>
      <c r="D525" s="14">
        <v>1</v>
      </c>
      <c r="E525" s="15">
        <v>538.4</v>
      </c>
      <c r="F525" s="14"/>
      <c r="G525" s="14"/>
      <c r="H525" s="44" t="s">
        <v>494</v>
      </c>
      <c r="I525" s="105"/>
      <c r="J525" s="105"/>
      <c r="K525" s="10"/>
    </row>
    <row r="526" spans="1:11" s="11" customFormat="1" ht="12.75" x14ac:dyDescent="0.25">
      <c r="A526" s="50">
        <v>4</v>
      </c>
      <c r="B526" s="13" t="s">
        <v>188</v>
      </c>
      <c r="C526" s="21" t="s">
        <v>495</v>
      </c>
      <c r="D526" s="14">
        <v>1</v>
      </c>
      <c r="E526" s="15">
        <v>1618.5</v>
      </c>
      <c r="F526" s="14"/>
      <c r="G526" s="14"/>
      <c r="H526" s="44" t="s">
        <v>496</v>
      </c>
      <c r="I526" s="105"/>
      <c r="J526" s="105"/>
      <c r="K526" s="10"/>
    </row>
    <row r="527" spans="1:11" s="11" customFormat="1" ht="12.75" x14ac:dyDescent="0.25">
      <c r="A527" s="50">
        <v>5</v>
      </c>
      <c r="B527" s="12" t="s">
        <v>191</v>
      </c>
      <c r="C527" s="21" t="s">
        <v>497</v>
      </c>
      <c r="D527" s="14">
        <v>1</v>
      </c>
      <c r="E527" s="15">
        <v>595.79999999999995</v>
      </c>
      <c r="F527" s="14"/>
      <c r="G527" s="14"/>
      <c r="H527" s="44" t="s">
        <v>498</v>
      </c>
      <c r="I527" s="105"/>
      <c r="J527" s="105"/>
      <c r="K527" s="10"/>
    </row>
    <row r="528" spans="1:11" s="11" customFormat="1" ht="12.75" x14ac:dyDescent="0.25">
      <c r="A528" s="118" t="s">
        <v>5</v>
      </c>
      <c r="B528" s="118"/>
      <c r="C528" s="10"/>
      <c r="D528" s="7">
        <f t="shared" ref="D528:E528" si="29">SUM(D529:D534)</f>
        <v>0</v>
      </c>
      <c r="E528" s="7">
        <f t="shared" si="29"/>
        <v>0</v>
      </c>
      <c r="F528" s="7">
        <f>SUM(F529:F534)</f>
        <v>1656.9199999999998</v>
      </c>
      <c r="G528" s="7">
        <f>SUM(G529:G534)</f>
        <v>1656.9199999999998</v>
      </c>
      <c r="H528" s="67" t="s">
        <v>42</v>
      </c>
      <c r="I528" s="10"/>
      <c r="J528" s="10"/>
      <c r="K528" s="10"/>
    </row>
    <row r="529" spans="1:11" s="11" customFormat="1" ht="12.75" x14ac:dyDescent="0.25">
      <c r="A529" s="50">
        <v>1</v>
      </c>
      <c r="B529" s="84" t="s">
        <v>499</v>
      </c>
      <c r="C529" s="21"/>
      <c r="D529" s="14"/>
      <c r="E529" s="14"/>
      <c r="F529" s="51">
        <v>994.74</v>
      </c>
      <c r="G529" s="51">
        <f t="shared" ref="G529:G534" si="30">F529</f>
        <v>994.74</v>
      </c>
      <c r="H529" s="9"/>
      <c r="I529" s="21" t="s">
        <v>27</v>
      </c>
      <c r="J529" s="21" t="s">
        <v>27</v>
      </c>
      <c r="K529" s="10"/>
    </row>
    <row r="530" spans="1:11" s="11" customFormat="1" ht="12.75" x14ac:dyDescent="0.25">
      <c r="A530" s="50">
        <v>2</v>
      </c>
      <c r="B530" s="84" t="s">
        <v>500</v>
      </c>
      <c r="C530" s="21"/>
      <c r="D530" s="14"/>
      <c r="E530" s="14"/>
      <c r="F530" s="51">
        <v>136.5</v>
      </c>
      <c r="G530" s="51">
        <f t="shared" si="30"/>
        <v>136.5</v>
      </c>
      <c r="H530" s="9"/>
      <c r="I530" s="21" t="s">
        <v>14</v>
      </c>
      <c r="J530" s="21" t="s">
        <v>14</v>
      </c>
      <c r="K530" s="10"/>
    </row>
    <row r="531" spans="1:11" s="11" customFormat="1" ht="12.75" x14ac:dyDescent="0.25">
      <c r="A531" s="50">
        <v>4</v>
      </c>
      <c r="B531" s="84" t="s">
        <v>501</v>
      </c>
      <c r="C531" s="21"/>
      <c r="D531" s="14"/>
      <c r="E531" s="14"/>
      <c r="F531" s="51">
        <v>152</v>
      </c>
      <c r="G531" s="51">
        <f t="shared" si="30"/>
        <v>152</v>
      </c>
      <c r="H531" s="9"/>
      <c r="I531" s="21" t="s">
        <v>27</v>
      </c>
      <c r="J531" s="21" t="s">
        <v>27</v>
      </c>
      <c r="K531" s="10"/>
    </row>
    <row r="532" spans="1:11" s="11" customFormat="1" ht="12.75" x14ac:dyDescent="0.25">
      <c r="A532" s="50">
        <v>6</v>
      </c>
      <c r="B532" s="84" t="s">
        <v>502</v>
      </c>
      <c r="C532" s="21"/>
      <c r="D532" s="14"/>
      <c r="E532" s="14"/>
      <c r="F532" s="51">
        <v>124.56</v>
      </c>
      <c r="G532" s="51">
        <f t="shared" si="30"/>
        <v>124.56</v>
      </c>
      <c r="H532" s="9"/>
      <c r="I532" s="105" t="s">
        <v>27</v>
      </c>
      <c r="J532" s="105" t="s">
        <v>27</v>
      </c>
      <c r="K532" s="10"/>
    </row>
    <row r="533" spans="1:11" s="11" customFormat="1" ht="12.75" x14ac:dyDescent="0.25">
      <c r="A533" s="50">
        <v>8</v>
      </c>
      <c r="B533" s="84" t="s">
        <v>503</v>
      </c>
      <c r="C533" s="21"/>
      <c r="D533" s="14"/>
      <c r="E533" s="14"/>
      <c r="F533" s="51">
        <v>124.56</v>
      </c>
      <c r="G533" s="51">
        <f t="shared" si="30"/>
        <v>124.56</v>
      </c>
      <c r="H533" s="9"/>
      <c r="I533" s="105"/>
      <c r="J533" s="105"/>
      <c r="K533" s="10"/>
    </row>
    <row r="534" spans="1:11" s="11" customFormat="1" ht="12.75" x14ac:dyDescent="0.25">
      <c r="A534" s="50">
        <v>10</v>
      </c>
      <c r="B534" s="84" t="s">
        <v>504</v>
      </c>
      <c r="C534" s="21"/>
      <c r="D534" s="14"/>
      <c r="E534" s="14"/>
      <c r="F534" s="51">
        <v>124.56</v>
      </c>
      <c r="G534" s="51">
        <f t="shared" si="30"/>
        <v>124.56</v>
      </c>
      <c r="H534" s="9"/>
      <c r="I534" s="105"/>
      <c r="J534" s="105"/>
      <c r="K534" s="10"/>
    </row>
    <row r="535" spans="1:11" s="11" customFormat="1" ht="17.25" customHeight="1" x14ac:dyDescent="0.25">
      <c r="A535" s="41">
        <v>42</v>
      </c>
      <c r="B535" s="48" t="s">
        <v>505</v>
      </c>
      <c r="C535" s="46"/>
      <c r="D535" s="7">
        <f>D536</f>
        <v>4</v>
      </c>
      <c r="E535" s="7">
        <f>E536</f>
        <v>26442.9</v>
      </c>
      <c r="F535" s="7">
        <f>F541</f>
        <v>2098.58</v>
      </c>
      <c r="G535" s="7">
        <f>G541</f>
        <v>2323.58</v>
      </c>
      <c r="H535" s="9"/>
      <c r="I535" s="21"/>
      <c r="J535" s="21"/>
      <c r="K535" s="10"/>
    </row>
    <row r="536" spans="1:11" s="11" customFormat="1" ht="12.75" x14ac:dyDescent="0.25">
      <c r="A536" s="117" t="s">
        <v>233</v>
      </c>
      <c r="B536" s="117"/>
      <c r="C536" s="17"/>
      <c r="D536" s="7">
        <f>SUM(D537:D540)</f>
        <v>4</v>
      </c>
      <c r="E536" s="7">
        <f>SUM(E537:E540)</f>
        <v>26442.9</v>
      </c>
      <c r="F536" s="7"/>
      <c r="G536" s="7"/>
      <c r="H536" s="67"/>
      <c r="I536" s="10"/>
      <c r="J536" s="10"/>
      <c r="K536" s="10"/>
    </row>
    <row r="537" spans="1:11" s="11" customFormat="1" ht="33" customHeight="1" x14ac:dyDescent="0.25">
      <c r="A537" s="50">
        <v>1</v>
      </c>
      <c r="B537" s="84" t="s">
        <v>23</v>
      </c>
      <c r="C537" s="50" t="s">
        <v>298</v>
      </c>
      <c r="D537" s="14">
        <v>1</v>
      </c>
      <c r="E537" s="15">
        <v>20448.8</v>
      </c>
      <c r="F537" s="7"/>
      <c r="G537" s="7"/>
      <c r="H537" s="44" t="s">
        <v>164</v>
      </c>
      <c r="I537" s="45" t="s">
        <v>732</v>
      </c>
      <c r="J537" s="45" t="s">
        <v>733</v>
      </c>
      <c r="K537" s="46" t="s">
        <v>734</v>
      </c>
    </row>
    <row r="538" spans="1:11" s="11" customFormat="1" ht="12.75" x14ac:dyDescent="0.25">
      <c r="A538" s="50">
        <v>2</v>
      </c>
      <c r="B538" s="13" t="s">
        <v>182</v>
      </c>
      <c r="C538" s="46" t="s">
        <v>507</v>
      </c>
      <c r="D538" s="14">
        <v>1</v>
      </c>
      <c r="E538" s="15">
        <v>1180.4000000000001</v>
      </c>
      <c r="F538" s="14"/>
      <c r="G538" s="14"/>
      <c r="H538" s="44" t="s">
        <v>508</v>
      </c>
      <c r="I538" s="105"/>
      <c r="J538" s="105"/>
      <c r="K538" s="10"/>
    </row>
    <row r="539" spans="1:11" s="11" customFormat="1" ht="12.75" x14ac:dyDescent="0.25">
      <c r="A539" s="50">
        <v>3</v>
      </c>
      <c r="B539" s="12" t="s">
        <v>185</v>
      </c>
      <c r="C539" s="46" t="s">
        <v>304</v>
      </c>
      <c r="D539" s="14">
        <v>1</v>
      </c>
      <c r="E539" s="15">
        <v>3930.2</v>
      </c>
      <c r="F539" s="14"/>
      <c r="G539" s="14"/>
      <c r="H539" s="44" t="s">
        <v>509</v>
      </c>
      <c r="I539" s="105"/>
      <c r="J539" s="105"/>
      <c r="K539" s="10"/>
    </row>
    <row r="540" spans="1:11" s="11" customFormat="1" ht="12.75" x14ac:dyDescent="0.25">
      <c r="A540" s="50">
        <v>4</v>
      </c>
      <c r="B540" s="13" t="s">
        <v>188</v>
      </c>
      <c r="C540" s="46" t="s">
        <v>299</v>
      </c>
      <c r="D540" s="14">
        <v>1</v>
      </c>
      <c r="E540" s="15">
        <v>883.5</v>
      </c>
      <c r="F540" s="14"/>
      <c r="G540" s="14"/>
      <c r="H540" s="44" t="s">
        <v>510</v>
      </c>
      <c r="I540" s="105"/>
      <c r="J540" s="105"/>
      <c r="K540" s="10"/>
    </row>
    <row r="541" spans="1:11" s="11" customFormat="1" ht="12.75" x14ac:dyDescent="0.25">
      <c r="A541" s="118" t="s">
        <v>5</v>
      </c>
      <c r="B541" s="118"/>
      <c r="C541" s="17"/>
      <c r="D541" s="16"/>
      <c r="E541" s="16"/>
      <c r="F541" s="7">
        <f>SUM(F542:F554)</f>
        <v>2098.58</v>
      </c>
      <c r="G541" s="7">
        <f>SUM(G542:G554)</f>
        <v>2323.58</v>
      </c>
      <c r="H541" s="67" t="s">
        <v>42</v>
      </c>
      <c r="I541" s="10"/>
      <c r="J541" s="10"/>
      <c r="K541" s="10"/>
    </row>
    <row r="542" spans="1:11" s="11" customFormat="1" ht="25.5" customHeight="1" x14ac:dyDescent="0.25">
      <c r="A542" s="50">
        <v>1</v>
      </c>
      <c r="B542" s="57" t="s">
        <v>6</v>
      </c>
      <c r="C542" s="50" t="s">
        <v>298</v>
      </c>
      <c r="D542" s="14"/>
      <c r="E542" s="15"/>
      <c r="F542" s="15">
        <f>G542/2</f>
        <v>225</v>
      </c>
      <c r="G542" s="15">
        <v>450</v>
      </c>
      <c r="H542" s="110" t="s">
        <v>165</v>
      </c>
      <c r="I542" s="50" t="s">
        <v>6</v>
      </c>
      <c r="J542" s="50" t="s">
        <v>6</v>
      </c>
      <c r="K542" s="111" t="s">
        <v>734</v>
      </c>
    </row>
    <row r="543" spans="1:11" s="11" customFormat="1" ht="12.75" x14ac:dyDescent="0.25">
      <c r="A543" s="50">
        <v>2</v>
      </c>
      <c r="B543" s="57" t="s">
        <v>166</v>
      </c>
      <c r="C543" s="50" t="s">
        <v>298</v>
      </c>
      <c r="D543" s="14"/>
      <c r="E543" s="15"/>
      <c r="F543" s="15">
        <v>310</v>
      </c>
      <c r="G543" s="15">
        <f>F543</f>
        <v>310</v>
      </c>
      <c r="H543" s="110"/>
      <c r="I543" s="50" t="s">
        <v>166</v>
      </c>
      <c r="J543" s="50" t="s">
        <v>166</v>
      </c>
      <c r="K543" s="112"/>
    </row>
    <row r="544" spans="1:11" s="11" customFormat="1" ht="12.75" x14ac:dyDescent="0.25">
      <c r="A544" s="50">
        <v>3</v>
      </c>
      <c r="B544" s="57" t="s">
        <v>167</v>
      </c>
      <c r="C544" s="50" t="s">
        <v>298</v>
      </c>
      <c r="D544" s="14"/>
      <c r="E544" s="15"/>
      <c r="F544" s="15">
        <v>370.5</v>
      </c>
      <c r="G544" s="15">
        <f>F544</f>
        <v>370.5</v>
      </c>
      <c r="H544" s="110"/>
      <c r="I544" s="50" t="s">
        <v>167</v>
      </c>
      <c r="J544" s="50" t="s">
        <v>167</v>
      </c>
      <c r="K544" s="112"/>
    </row>
    <row r="545" spans="1:11" s="11" customFormat="1" ht="12.75" x14ac:dyDescent="0.25">
      <c r="A545" s="50">
        <v>4</v>
      </c>
      <c r="B545" s="57" t="s">
        <v>168</v>
      </c>
      <c r="C545" s="50" t="s">
        <v>298</v>
      </c>
      <c r="D545" s="14"/>
      <c r="E545" s="15"/>
      <c r="F545" s="15">
        <v>384.4</v>
      </c>
      <c r="G545" s="15">
        <f>F545</f>
        <v>384.4</v>
      </c>
      <c r="H545" s="110"/>
      <c r="I545" s="50" t="s">
        <v>168</v>
      </c>
      <c r="J545" s="50" t="s">
        <v>168</v>
      </c>
      <c r="K545" s="112"/>
    </row>
    <row r="546" spans="1:11" s="11" customFormat="1" ht="12.75" x14ac:dyDescent="0.25">
      <c r="A546" s="50">
        <v>5</v>
      </c>
      <c r="B546" s="57" t="s">
        <v>169</v>
      </c>
      <c r="C546" s="50" t="s">
        <v>298</v>
      </c>
      <c r="D546" s="14"/>
      <c r="E546" s="15"/>
      <c r="F546" s="15">
        <v>120.9</v>
      </c>
      <c r="G546" s="15">
        <f>F546</f>
        <v>120.9</v>
      </c>
      <c r="H546" s="110"/>
      <c r="I546" s="50" t="s">
        <v>169</v>
      </c>
      <c r="J546" s="50" t="s">
        <v>169</v>
      </c>
      <c r="K546" s="113"/>
    </row>
    <row r="547" spans="1:11" s="11" customFormat="1" ht="12.75" x14ac:dyDescent="0.25">
      <c r="A547" s="50">
        <v>6</v>
      </c>
      <c r="B547" s="13" t="s">
        <v>526</v>
      </c>
      <c r="C547" s="46" t="s">
        <v>304</v>
      </c>
      <c r="D547" s="14"/>
      <c r="E547" s="51"/>
      <c r="F547" s="15">
        <v>169.44</v>
      </c>
      <c r="G547" s="15">
        <v>169.44</v>
      </c>
      <c r="H547" s="9"/>
      <c r="I547" s="21" t="s">
        <v>27</v>
      </c>
      <c r="J547" s="21" t="s">
        <v>27</v>
      </c>
      <c r="K547" s="10"/>
    </row>
    <row r="548" spans="1:11" s="11" customFormat="1" ht="12.75" x14ac:dyDescent="0.25">
      <c r="A548" s="50">
        <v>7</v>
      </c>
      <c r="B548" s="13" t="s">
        <v>527</v>
      </c>
      <c r="C548" s="46" t="s">
        <v>304</v>
      </c>
      <c r="D548" s="14"/>
      <c r="E548" s="51"/>
      <c r="F548" s="15">
        <v>21</v>
      </c>
      <c r="G548" s="15">
        <v>21</v>
      </c>
      <c r="H548" s="9"/>
      <c r="I548" s="21" t="s">
        <v>16</v>
      </c>
      <c r="J548" s="21" t="s">
        <v>16</v>
      </c>
      <c r="K548" s="10"/>
    </row>
    <row r="549" spans="1:11" s="11" customFormat="1" ht="12.75" x14ac:dyDescent="0.25">
      <c r="A549" s="50">
        <v>8</v>
      </c>
      <c r="B549" s="13" t="s">
        <v>528</v>
      </c>
      <c r="C549" s="46" t="s">
        <v>304</v>
      </c>
      <c r="D549" s="14"/>
      <c r="E549" s="51"/>
      <c r="F549" s="15">
        <v>144.84</v>
      </c>
      <c r="G549" s="15">
        <v>144.84</v>
      </c>
      <c r="H549" s="9"/>
      <c r="I549" s="21" t="s">
        <v>27</v>
      </c>
      <c r="J549" s="21" t="s">
        <v>27</v>
      </c>
      <c r="K549" s="10"/>
    </row>
    <row r="550" spans="1:11" s="11" customFormat="1" ht="12.75" x14ac:dyDescent="0.25">
      <c r="A550" s="50">
        <v>9</v>
      </c>
      <c r="B550" s="13" t="s">
        <v>529</v>
      </c>
      <c r="C550" s="46" t="s">
        <v>304</v>
      </c>
      <c r="D550" s="14"/>
      <c r="E550" s="51"/>
      <c r="F550" s="15">
        <v>10.5</v>
      </c>
      <c r="G550" s="15">
        <v>10.5</v>
      </c>
      <c r="H550" s="9"/>
      <c r="I550" s="21" t="s">
        <v>16</v>
      </c>
      <c r="J550" s="21" t="s">
        <v>16</v>
      </c>
      <c r="K550" s="10"/>
    </row>
    <row r="551" spans="1:11" s="11" customFormat="1" ht="12.75" x14ac:dyDescent="0.25">
      <c r="A551" s="50">
        <v>10</v>
      </c>
      <c r="B551" s="13" t="s">
        <v>525</v>
      </c>
      <c r="C551" s="46" t="s">
        <v>507</v>
      </c>
      <c r="D551" s="14"/>
      <c r="E551" s="14"/>
      <c r="F551" s="15">
        <v>136</v>
      </c>
      <c r="G551" s="15">
        <f>F551</f>
        <v>136</v>
      </c>
      <c r="H551" s="9"/>
      <c r="I551" s="21" t="s">
        <v>27</v>
      </c>
      <c r="J551" s="21" t="s">
        <v>27</v>
      </c>
      <c r="K551" s="10"/>
    </row>
    <row r="552" spans="1:11" s="11" customFormat="1" ht="12.75" x14ac:dyDescent="0.25">
      <c r="A552" s="50">
        <v>11</v>
      </c>
      <c r="B552" s="13" t="s">
        <v>530</v>
      </c>
      <c r="C552" s="46" t="s">
        <v>507</v>
      </c>
      <c r="D552" s="14"/>
      <c r="E552" s="14"/>
      <c r="F552" s="15">
        <v>10</v>
      </c>
      <c r="G552" s="15">
        <v>10</v>
      </c>
      <c r="H552" s="9"/>
      <c r="I552" s="21" t="s">
        <v>16</v>
      </c>
      <c r="J552" s="21" t="s">
        <v>16</v>
      </c>
      <c r="K552" s="10"/>
    </row>
    <row r="553" spans="1:11" s="11" customFormat="1" ht="12.75" x14ac:dyDescent="0.25">
      <c r="A553" s="50">
        <v>12</v>
      </c>
      <c r="B553" s="13" t="s">
        <v>531</v>
      </c>
      <c r="C553" s="46" t="s">
        <v>299</v>
      </c>
      <c r="D553" s="14"/>
      <c r="E553" s="14"/>
      <c r="F553" s="15">
        <v>186</v>
      </c>
      <c r="G553" s="15">
        <f>F553</f>
        <v>186</v>
      </c>
      <c r="H553" s="9"/>
      <c r="I553" s="21" t="s">
        <v>27</v>
      </c>
      <c r="J553" s="21" t="s">
        <v>27</v>
      </c>
      <c r="K553" s="10"/>
    </row>
    <row r="554" spans="1:11" s="11" customFormat="1" ht="12.75" x14ac:dyDescent="0.25">
      <c r="A554" s="50">
        <v>13</v>
      </c>
      <c r="B554" s="84" t="s">
        <v>532</v>
      </c>
      <c r="C554" s="46" t="s">
        <v>299</v>
      </c>
      <c r="D554" s="14"/>
      <c r="E554" s="14"/>
      <c r="F554" s="15">
        <v>10</v>
      </c>
      <c r="G554" s="15">
        <v>10</v>
      </c>
      <c r="H554" s="9"/>
      <c r="I554" s="21" t="s">
        <v>16</v>
      </c>
      <c r="J554" s="21" t="s">
        <v>16</v>
      </c>
      <c r="K554" s="10"/>
    </row>
    <row r="555" spans="1:11" s="11" customFormat="1" ht="41.25" customHeight="1" x14ac:dyDescent="0.25">
      <c r="A555" s="41">
        <v>43</v>
      </c>
      <c r="B555" s="48" t="s">
        <v>743</v>
      </c>
      <c r="C555" s="17"/>
      <c r="D555" s="7">
        <f>SUM(D557:D559)</f>
        <v>3</v>
      </c>
      <c r="E555" s="7">
        <f>SUM(E557:E559)</f>
        <v>6286.7000000000007</v>
      </c>
      <c r="F555" s="7">
        <f>F560</f>
        <v>661</v>
      </c>
      <c r="G555" s="7">
        <f>G560</f>
        <v>895</v>
      </c>
      <c r="H555" s="67"/>
      <c r="I555" s="10"/>
      <c r="J555" s="10"/>
      <c r="K555" s="10"/>
    </row>
    <row r="556" spans="1:11" s="11" customFormat="1" ht="12.75" x14ac:dyDescent="0.25">
      <c r="A556" s="117" t="s">
        <v>233</v>
      </c>
      <c r="B556" s="117"/>
      <c r="C556" s="17"/>
      <c r="D556" s="7">
        <f>SUM(D557:D559)</f>
        <v>3</v>
      </c>
      <c r="E556" s="7">
        <f>SUM(E557:E559)</f>
        <v>6286.7000000000007</v>
      </c>
      <c r="F556" s="7"/>
      <c r="G556" s="7"/>
      <c r="H556" s="67"/>
      <c r="I556" s="10"/>
      <c r="J556" s="10"/>
      <c r="K556" s="10"/>
    </row>
    <row r="557" spans="1:11" s="11" customFormat="1" ht="12.75" x14ac:dyDescent="0.25">
      <c r="A557" s="50">
        <v>1</v>
      </c>
      <c r="B557" s="12" t="s">
        <v>178</v>
      </c>
      <c r="C557" s="21" t="s">
        <v>324</v>
      </c>
      <c r="D557" s="14">
        <v>1</v>
      </c>
      <c r="E557" s="15">
        <v>3490.4</v>
      </c>
      <c r="F557" s="14"/>
      <c r="G557" s="14"/>
      <c r="H557" s="59" t="s">
        <v>24</v>
      </c>
      <c r="I557" s="105" t="s">
        <v>181</v>
      </c>
      <c r="J557" s="105" t="s">
        <v>181</v>
      </c>
      <c r="K557" s="21"/>
    </row>
    <row r="558" spans="1:11" s="11" customFormat="1" ht="12.75" x14ac:dyDescent="0.25">
      <c r="A558" s="50">
        <v>2</v>
      </c>
      <c r="B558" s="13" t="s">
        <v>182</v>
      </c>
      <c r="C558" s="21" t="s">
        <v>324</v>
      </c>
      <c r="D558" s="14">
        <v>1</v>
      </c>
      <c r="E558" s="15">
        <v>2311.3000000000002</v>
      </c>
      <c r="F558" s="14"/>
      <c r="G558" s="14"/>
      <c r="H558" s="59" t="s">
        <v>24</v>
      </c>
      <c r="I558" s="105"/>
      <c r="J558" s="105"/>
      <c r="K558" s="10"/>
    </row>
    <row r="559" spans="1:11" s="11" customFormat="1" ht="12.75" x14ac:dyDescent="0.25">
      <c r="A559" s="50">
        <v>3</v>
      </c>
      <c r="B559" s="12" t="s">
        <v>185</v>
      </c>
      <c r="C559" s="21" t="s">
        <v>533</v>
      </c>
      <c r="D559" s="14">
        <v>1</v>
      </c>
      <c r="E559" s="51">
        <v>485</v>
      </c>
      <c r="F559" s="14"/>
      <c r="G559" s="14"/>
      <c r="H559" s="59" t="s">
        <v>24</v>
      </c>
      <c r="I559" s="105"/>
      <c r="J559" s="105"/>
      <c r="K559" s="10"/>
    </row>
    <row r="560" spans="1:11" s="11" customFormat="1" ht="12.75" x14ac:dyDescent="0.25">
      <c r="A560" s="118" t="s">
        <v>5</v>
      </c>
      <c r="B560" s="118"/>
      <c r="C560" s="10"/>
      <c r="D560" s="16"/>
      <c r="E560" s="16"/>
      <c r="F560" s="7">
        <f>SUM(F561:F563)</f>
        <v>661</v>
      </c>
      <c r="G560" s="7">
        <f>SUM(G561:G563)</f>
        <v>895</v>
      </c>
      <c r="H560" s="67" t="s">
        <v>42</v>
      </c>
      <c r="I560" s="10"/>
      <c r="J560" s="10"/>
      <c r="K560" s="10"/>
    </row>
    <row r="561" spans="1:11" s="11" customFormat="1" ht="25.5" x14ac:dyDescent="0.25">
      <c r="A561" s="50">
        <v>1</v>
      </c>
      <c r="B561" s="84" t="s">
        <v>534</v>
      </c>
      <c r="C561" s="21" t="s">
        <v>324</v>
      </c>
      <c r="D561" s="14"/>
      <c r="E561" s="14"/>
      <c r="F561" s="15">
        <v>383</v>
      </c>
      <c r="G561" s="15">
        <v>617</v>
      </c>
      <c r="H561" s="9"/>
      <c r="I561" s="105" t="s">
        <v>181</v>
      </c>
      <c r="J561" s="105" t="s">
        <v>27</v>
      </c>
      <c r="K561" s="10"/>
    </row>
    <row r="562" spans="1:11" s="11" customFormat="1" ht="12.75" x14ac:dyDescent="0.25">
      <c r="A562" s="50">
        <v>2</v>
      </c>
      <c r="B562" s="84" t="s">
        <v>535</v>
      </c>
      <c r="C562" s="21" t="s">
        <v>324</v>
      </c>
      <c r="D562" s="14"/>
      <c r="E562" s="14"/>
      <c r="F562" s="15">
        <v>149</v>
      </c>
      <c r="G562" s="15">
        <v>149</v>
      </c>
      <c r="H562" s="9"/>
      <c r="I562" s="105"/>
      <c r="J562" s="105"/>
      <c r="K562" s="10"/>
    </row>
    <row r="563" spans="1:11" s="11" customFormat="1" ht="25.5" x14ac:dyDescent="0.25">
      <c r="A563" s="50">
        <v>3</v>
      </c>
      <c r="B563" s="84" t="s">
        <v>536</v>
      </c>
      <c r="C563" s="21" t="s">
        <v>537</v>
      </c>
      <c r="D563" s="14"/>
      <c r="E563" s="14"/>
      <c r="F563" s="15">
        <v>129</v>
      </c>
      <c r="G563" s="15">
        <v>129</v>
      </c>
      <c r="H563" s="9"/>
      <c r="I563" s="105"/>
      <c r="J563" s="105"/>
      <c r="K563" s="10"/>
    </row>
    <row r="564" spans="1:11" s="11" customFormat="1" ht="39" x14ac:dyDescent="0.25">
      <c r="A564" s="41">
        <v>44</v>
      </c>
      <c r="B564" s="48" t="s">
        <v>744</v>
      </c>
      <c r="C564" s="46"/>
      <c r="D564" s="7">
        <f>SUM(D566:D567)</f>
        <v>2</v>
      </c>
      <c r="E564" s="7">
        <f>SUM(E566:E567)</f>
        <v>6600</v>
      </c>
      <c r="F564" s="7">
        <f>F568</f>
        <v>985.3</v>
      </c>
      <c r="G564" s="7">
        <f>G568</f>
        <v>985.3</v>
      </c>
      <c r="H564" s="9"/>
      <c r="I564" s="10"/>
      <c r="J564" s="10"/>
      <c r="K564" s="10"/>
    </row>
    <row r="565" spans="1:11" s="11" customFormat="1" ht="12.75" x14ac:dyDescent="0.25">
      <c r="A565" s="117" t="s">
        <v>233</v>
      </c>
      <c r="B565" s="117"/>
      <c r="C565" s="46"/>
      <c r="D565" s="7">
        <f>SUM(D566:D567)</f>
        <v>2</v>
      </c>
      <c r="E565" s="7">
        <f>SUM(E566:E567)</f>
        <v>6600</v>
      </c>
      <c r="F565" s="7"/>
      <c r="G565" s="7"/>
      <c r="H565" s="9"/>
      <c r="I565" s="10"/>
      <c r="J565" s="10"/>
      <c r="K565" s="10"/>
    </row>
    <row r="566" spans="1:11" s="11" customFormat="1" ht="12.75" x14ac:dyDescent="0.25">
      <c r="A566" s="50">
        <v>1</v>
      </c>
      <c r="B566" s="12" t="s">
        <v>178</v>
      </c>
      <c r="C566" s="21" t="s">
        <v>538</v>
      </c>
      <c r="D566" s="14">
        <v>1</v>
      </c>
      <c r="E566" s="15">
        <v>5440</v>
      </c>
      <c r="F566" s="14"/>
      <c r="G566" s="14"/>
      <c r="H566" s="44" t="s">
        <v>539</v>
      </c>
      <c r="I566" s="105" t="s">
        <v>181</v>
      </c>
      <c r="J566" s="105" t="s">
        <v>181</v>
      </c>
      <c r="K566" s="10"/>
    </row>
    <row r="567" spans="1:11" s="11" customFormat="1" ht="12.75" x14ac:dyDescent="0.25">
      <c r="A567" s="50">
        <v>2</v>
      </c>
      <c r="B567" s="12" t="s">
        <v>185</v>
      </c>
      <c r="C567" s="21" t="s">
        <v>362</v>
      </c>
      <c r="D567" s="14">
        <v>1</v>
      </c>
      <c r="E567" s="15">
        <v>1160</v>
      </c>
      <c r="F567" s="14"/>
      <c r="G567" s="14"/>
      <c r="H567" s="59" t="s">
        <v>24</v>
      </c>
      <c r="I567" s="105"/>
      <c r="J567" s="105"/>
      <c r="K567" s="10"/>
    </row>
    <row r="568" spans="1:11" s="11" customFormat="1" ht="12.75" x14ac:dyDescent="0.25">
      <c r="A568" s="118" t="s">
        <v>5</v>
      </c>
      <c r="B568" s="118"/>
      <c r="C568" s="10"/>
      <c r="D568" s="16"/>
      <c r="E568" s="16"/>
      <c r="F568" s="16">
        <f>SUM(F569:F571)</f>
        <v>985.3</v>
      </c>
      <c r="G568" s="16">
        <f>SUM(G569:G571)</f>
        <v>985.3</v>
      </c>
      <c r="H568" s="67" t="s">
        <v>42</v>
      </c>
      <c r="I568" s="10"/>
      <c r="J568" s="10"/>
      <c r="K568" s="10"/>
    </row>
    <row r="569" spans="1:11" s="11" customFormat="1" ht="25.5" x14ac:dyDescent="0.25">
      <c r="A569" s="50">
        <v>1</v>
      </c>
      <c r="B569" s="84" t="s">
        <v>540</v>
      </c>
      <c r="C569" s="21"/>
      <c r="D569" s="14"/>
      <c r="E569" s="14"/>
      <c r="F569" s="15">
        <v>94</v>
      </c>
      <c r="G569" s="15">
        <v>94</v>
      </c>
      <c r="H569" s="9"/>
      <c r="I569" s="21" t="s">
        <v>14</v>
      </c>
      <c r="J569" s="21" t="s">
        <v>14</v>
      </c>
      <c r="K569" s="10"/>
    </row>
    <row r="570" spans="1:11" s="11" customFormat="1" ht="12.75" x14ac:dyDescent="0.25">
      <c r="A570" s="50">
        <v>2</v>
      </c>
      <c r="B570" s="84" t="s">
        <v>541</v>
      </c>
      <c r="C570" s="21"/>
      <c r="D570" s="14"/>
      <c r="E570" s="14"/>
      <c r="F570" s="15">
        <v>764</v>
      </c>
      <c r="G570" s="15">
        <v>764</v>
      </c>
      <c r="H570" s="9"/>
      <c r="I570" s="105" t="s">
        <v>27</v>
      </c>
      <c r="J570" s="105" t="s">
        <v>27</v>
      </c>
      <c r="K570" s="10"/>
    </row>
    <row r="571" spans="1:11" s="11" customFormat="1" ht="12.75" x14ac:dyDescent="0.25">
      <c r="A571" s="50">
        <v>3</v>
      </c>
      <c r="B571" s="84" t="s">
        <v>542</v>
      </c>
      <c r="C571" s="21"/>
      <c r="D571" s="14"/>
      <c r="E571" s="14"/>
      <c r="F571" s="15">
        <v>127.3</v>
      </c>
      <c r="G571" s="15">
        <f>F571</f>
        <v>127.3</v>
      </c>
      <c r="H571" s="9"/>
      <c r="I571" s="105"/>
      <c r="J571" s="105"/>
      <c r="K571" s="10"/>
    </row>
    <row r="572" spans="1:11" s="11" customFormat="1" ht="47.25" customHeight="1" x14ac:dyDescent="0.25">
      <c r="A572" s="41">
        <v>45</v>
      </c>
      <c r="B572" s="48" t="s">
        <v>745</v>
      </c>
      <c r="C572" s="46"/>
      <c r="D572" s="7">
        <f>SUM(D574:D575)</f>
        <v>2</v>
      </c>
      <c r="E572" s="7">
        <f>SUM(E574:E575)</f>
        <v>7413</v>
      </c>
      <c r="F572" s="7">
        <f>F576</f>
        <v>1414</v>
      </c>
      <c r="G572" s="7">
        <f>G576</f>
        <v>1414</v>
      </c>
      <c r="H572" s="9"/>
      <c r="I572" s="10"/>
      <c r="J572" s="10"/>
      <c r="K572" s="10"/>
    </row>
    <row r="573" spans="1:11" s="11" customFormat="1" ht="12.75" x14ac:dyDescent="0.25">
      <c r="A573" s="117" t="s">
        <v>233</v>
      </c>
      <c r="B573" s="117"/>
      <c r="C573" s="46"/>
      <c r="D573" s="7">
        <f>SUM(D574:D575)</f>
        <v>2</v>
      </c>
      <c r="E573" s="7">
        <f>SUM(E574:E575)</f>
        <v>7413</v>
      </c>
      <c r="F573" s="7"/>
      <c r="G573" s="7"/>
      <c r="H573" s="44"/>
      <c r="I573" s="105" t="s">
        <v>181</v>
      </c>
      <c r="J573" s="105" t="s">
        <v>181</v>
      </c>
      <c r="K573" s="10"/>
    </row>
    <row r="574" spans="1:11" s="11" customFormat="1" ht="12.75" x14ac:dyDescent="0.25">
      <c r="A574" s="50">
        <v>1</v>
      </c>
      <c r="B574" s="12" t="s">
        <v>178</v>
      </c>
      <c r="C574" s="46" t="s">
        <v>380</v>
      </c>
      <c r="D574" s="14">
        <v>1</v>
      </c>
      <c r="E574" s="15">
        <v>6751.5</v>
      </c>
      <c r="F574" s="15"/>
      <c r="G574" s="15"/>
      <c r="H574" s="44" t="s">
        <v>543</v>
      </c>
      <c r="I574" s="105"/>
      <c r="J574" s="105"/>
      <c r="K574" s="10"/>
    </row>
    <row r="575" spans="1:11" s="11" customFormat="1" ht="12.75" x14ac:dyDescent="0.25">
      <c r="A575" s="50">
        <v>2</v>
      </c>
      <c r="B575" s="13" t="s">
        <v>182</v>
      </c>
      <c r="C575" s="46" t="s">
        <v>544</v>
      </c>
      <c r="D575" s="14">
        <v>1</v>
      </c>
      <c r="E575" s="15">
        <v>661.5</v>
      </c>
      <c r="F575" s="15"/>
      <c r="G575" s="15"/>
      <c r="H575" s="44" t="s">
        <v>326</v>
      </c>
      <c r="I575" s="105"/>
      <c r="J575" s="105"/>
      <c r="K575" s="10"/>
    </row>
    <row r="576" spans="1:11" s="11" customFormat="1" ht="12.75" x14ac:dyDescent="0.25">
      <c r="A576" s="118" t="s">
        <v>5</v>
      </c>
      <c r="B576" s="118"/>
      <c r="C576" s="17"/>
      <c r="D576" s="16"/>
      <c r="E576" s="7"/>
      <c r="F576" s="7">
        <f>SUM(F577:F580)</f>
        <v>1414</v>
      </c>
      <c r="G576" s="7">
        <f>SUM(G577:G580)</f>
        <v>1414</v>
      </c>
      <c r="H576" s="67" t="s">
        <v>42</v>
      </c>
      <c r="I576" s="10"/>
      <c r="J576" s="10"/>
      <c r="K576" s="10"/>
    </row>
    <row r="577" spans="1:11" s="11" customFormat="1" ht="12.75" x14ac:dyDescent="0.25">
      <c r="A577" s="50">
        <v>1</v>
      </c>
      <c r="B577" s="57" t="s">
        <v>545</v>
      </c>
      <c r="C577" s="10"/>
      <c r="D577" s="16"/>
      <c r="E577" s="16"/>
      <c r="F577" s="15">
        <v>980</v>
      </c>
      <c r="G577" s="15">
        <f>F577</f>
        <v>980</v>
      </c>
      <c r="H577" s="9"/>
      <c r="I577" s="21" t="s">
        <v>27</v>
      </c>
      <c r="J577" s="21" t="s">
        <v>27</v>
      </c>
      <c r="K577" s="10"/>
    </row>
    <row r="578" spans="1:11" s="11" customFormat="1" ht="12.75" x14ac:dyDescent="0.25">
      <c r="A578" s="50">
        <v>2</v>
      </c>
      <c r="B578" s="84" t="s">
        <v>546</v>
      </c>
      <c r="C578" s="21"/>
      <c r="D578" s="14"/>
      <c r="E578" s="14"/>
      <c r="F578" s="15">
        <v>120</v>
      </c>
      <c r="G578" s="15">
        <f>F578</f>
        <v>120</v>
      </c>
      <c r="H578" s="9"/>
      <c r="I578" s="21" t="s">
        <v>14</v>
      </c>
      <c r="J578" s="21" t="s">
        <v>14</v>
      </c>
      <c r="K578" s="10"/>
    </row>
    <row r="579" spans="1:11" s="11" customFormat="1" ht="12.75" x14ac:dyDescent="0.25">
      <c r="A579" s="50">
        <v>3</v>
      </c>
      <c r="B579" s="57" t="s">
        <v>547</v>
      </c>
      <c r="C579" s="17"/>
      <c r="D579" s="16"/>
      <c r="E579" s="14"/>
      <c r="F579" s="15">
        <v>125</v>
      </c>
      <c r="G579" s="15">
        <f>F579</f>
        <v>125</v>
      </c>
      <c r="H579" s="9"/>
      <c r="I579" s="105" t="s">
        <v>27</v>
      </c>
      <c r="J579" s="105" t="s">
        <v>27</v>
      </c>
      <c r="K579" s="10"/>
    </row>
    <row r="580" spans="1:11" s="11" customFormat="1" ht="12.75" x14ac:dyDescent="0.25">
      <c r="A580" s="50">
        <v>4</v>
      </c>
      <c r="B580" s="57" t="s">
        <v>548</v>
      </c>
      <c r="C580" s="17"/>
      <c r="D580" s="16"/>
      <c r="E580" s="14"/>
      <c r="F580" s="15">
        <v>189</v>
      </c>
      <c r="G580" s="15">
        <f>F580</f>
        <v>189</v>
      </c>
      <c r="H580" s="9"/>
      <c r="I580" s="105"/>
      <c r="J580" s="105"/>
      <c r="K580" s="10"/>
    </row>
    <row r="581" spans="1:11" s="11" customFormat="1" ht="39" x14ac:dyDescent="0.25">
      <c r="A581" s="41">
        <v>46</v>
      </c>
      <c r="B581" s="48" t="s">
        <v>746</v>
      </c>
      <c r="C581" s="17"/>
      <c r="D581" s="80">
        <f>D582</f>
        <v>3</v>
      </c>
      <c r="E581" s="80">
        <f>E582</f>
        <v>12162.4</v>
      </c>
      <c r="F581" s="7">
        <f>F586</f>
        <v>2419.596</v>
      </c>
      <c r="G581" s="7">
        <f>G586</f>
        <v>2621.1959999999999</v>
      </c>
      <c r="H581" s="67"/>
      <c r="I581" s="10"/>
      <c r="J581" s="10"/>
      <c r="K581" s="10"/>
    </row>
    <row r="582" spans="1:11" s="11" customFormat="1" ht="12.75" x14ac:dyDescent="0.25">
      <c r="A582" s="117" t="s">
        <v>233</v>
      </c>
      <c r="B582" s="117"/>
      <c r="C582" s="17"/>
      <c r="D582" s="7">
        <f>SUM(D583:D585)</f>
        <v>3</v>
      </c>
      <c r="E582" s="7">
        <f>SUM(E583:E585)</f>
        <v>12162.4</v>
      </c>
      <c r="F582" s="7"/>
      <c r="G582" s="7"/>
      <c r="H582" s="67"/>
      <c r="I582" s="10"/>
      <c r="J582" s="10"/>
      <c r="K582" s="10"/>
    </row>
    <row r="583" spans="1:11" s="11" customFormat="1" ht="21.75" customHeight="1" x14ac:dyDescent="0.25">
      <c r="A583" s="50">
        <v>1</v>
      </c>
      <c r="B583" s="12" t="s">
        <v>178</v>
      </c>
      <c r="C583" s="46" t="s">
        <v>549</v>
      </c>
      <c r="D583" s="14">
        <v>1</v>
      </c>
      <c r="E583" s="15">
        <v>10428.799999999999</v>
      </c>
      <c r="F583" s="15"/>
      <c r="G583" s="15"/>
      <c r="H583" s="44" t="s">
        <v>550</v>
      </c>
      <c r="I583" s="105" t="s">
        <v>181</v>
      </c>
      <c r="J583" s="105" t="s">
        <v>181</v>
      </c>
      <c r="K583" s="21"/>
    </row>
    <row r="584" spans="1:11" s="11" customFormat="1" ht="81.75" customHeight="1" x14ac:dyDescent="0.25">
      <c r="A584" s="50">
        <v>2</v>
      </c>
      <c r="B584" s="12" t="s">
        <v>182</v>
      </c>
      <c r="C584" s="46" t="s">
        <v>551</v>
      </c>
      <c r="D584" s="14">
        <v>1</v>
      </c>
      <c r="E584" s="97">
        <v>1339.9</v>
      </c>
      <c r="F584" s="15"/>
      <c r="G584" s="15"/>
      <c r="H584" s="44" t="s">
        <v>552</v>
      </c>
      <c r="I584" s="105"/>
      <c r="J584" s="105"/>
      <c r="K584" s="21" t="s">
        <v>763</v>
      </c>
    </row>
    <row r="585" spans="1:11" s="11" customFormat="1" ht="21.75" customHeight="1" x14ac:dyDescent="0.25">
      <c r="A585" s="50">
        <v>3</v>
      </c>
      <c r="B585" s="12" t="s">
        <v>185</v>
      </c>
      <c r="C585" s="46" t="s">
        <v>553</v>
      </c>
      <c r="D585" s="14">
        <v>1</v>
      </c>
      <c r="E585" s="15">
        <v>393.7</v>
      </c>
      <c r="F585" s="15"/>
      <c r="G585" s="15"/>
      <c r="H585" s="44" t="s">
        <v>554</v>
      </c>
      <c r="I585" s="105"/>
      <c r="J585" s="105"/>
      <c r="K585" s="21"/>
    </row>
    <row r="586" spans="1:11" s="11" customFormat="1" ht="12.75" x14ac:dyDescent="0.25">
      <c r="A586" s="118" t="s">
        <v>5</v>
      </c>
      <c r="B586" s="118"/>
      <c r="C586" s="46"/>
      <c r="D586" s="14"/>
      <c r="E586" s="15"/>
      <c r="F586" s="7">
        <f>SUM(F587:F592)</f>
        <v>2419.596</v>
      </c>
      <c r="G586" s="7">
        <f>SUM(G587:G592)</f>
        <v>2621.1959999999999</v>
      </c>
      <c r="H586" s="67" t="s">
        <v>42</v>
      </c>
      <c r="I586" s="10"/>
      <c r="J586" s="10"/>
      <c r="K586" s="10"/>
    </row>
    <row r="587" spans="1:11" s="11" customFormat="1" ht="12.75" x14ac:dyDescent="0.25">
      <c r="A587" s="50">
        <v>1</v>
      </c>
      <c r="B587" s="84" t="s">
        <v>555</v>
      </c>
      <c r="C587" s="46"/>
      <c r="D587" s="14"/>
      <c r="E587" s="15"/>
      <c r="F587" s="15">
        <v>201.6</v>
      </c>
      <c r="G587" s="15">
        <v>403.2</v>
      </c>
      <c r="H587" s="9"/>
      <c r="I587" s="105" t="s">
        <v>27</v>
      </c>
      <c r="J587" s="105" t="s">
        <v>27</v>
      </c>
      <c r="K587" s="10"/>
    </row>
    <row r="588" spans="1:11" s="11" customFormat="1" ht="12.75" x14ac:dyDescent="0.25">
      <c r="A588" s="50">
        <v>2</v>
      </c>
      <c r="B588" s="13" t="s">
        <v>556</v>
      </c>
      <c r="C588" s="46"/>
      <c r="D588" s="14"/>
      <c r="E588" s="15"/>
      <c r="F588" s="15">
        <v>665.33</v>
      </c>
      <c r="G588" s="15">
        <f>F588</f>
        <v>665.33</v>
      </c>
      <c r="H588" s="9"/>
      <c r="I588" s="105"/>
      <c r="J588" s="105"/>
      <c r="K588" s="10"/>
    </row>
    <row r="589" spans="1:11" s="11" customFormat="1" ht="12.75" x14ac:dyDescent="0.25">
      <c r="A589" s="50">
        <v>3</v>
      </c>
      <c r="B589" s="13" t="s">
        <v>557</v>
      </c>
      <c r="C589" s="46"/>
      <c r="D589" s="14"/>
      <c r="E589" s="15"/>
      <c r="F589" s="15">
        <v>393.2</v>
      </c>
      <c r="G589" s="15">
        <f>F589</f>
        <v>393.2</v>
      </c>
      <c r="H589" s="9"/>
      <c r="I589" s="21" t="s">
        <v>14</v>
      </c>
      <c r="J589" s="21" t="s">
        <v>14</v>
      </c>
      <c r="K589" s="10"/>
    </row>
    <row r="590" spans="1:11" s="11" customFormat="1" ht="12.75" x14ac:dyDescent="0.25">
      <c r="A590" s="50">
        <v>4</v>
      </c>
      <c r="B590" s="13" t="s">
        <v>558</v>
      </c>
      <c r="C590" s="46"/>
      <c r="D590" s="14"/>
      <c r="E590" s="15"/>
      <c r="F590" s="15">
        <v>931.46600000000001</v>
      </c>
      <c r="G590" s="15">
        <f>F590</f>
        <v>931.46600000000001</v>
      </c>
      <c r="H590" s="9"/>
      <c r="I590" s="105" t="s">
        <v>27</v>
      </c>
      <c r="J590" s="105" t="s">
        <v>27</v>
      </c>
      <c r="K590" s="10"/>
    </row>
    <row r="591" spans="1:11" s="11" customFormat="1" ht="27.75" customHeight="1" x14ac:dyDescent="0.25">
      <c r="A591" s="50">
        <v>5</v>
      </c>
      <c r="B591" s="13" t="s">
        <v>559</v>
      </c>
      <c r="C591" s="46"/>
      <c r="D591" s="14"/>
      <c r="E591" s="15"/>
      <c r="F591" s="15">
        <v>114</v>
      </c>
      <c r="G591" s="15">
        <f>F591</f>
        <v>114</v>
      </c>
      <c r="H591" s="9"/>
      <c r="I591" s="105"/>
      <c r="J591" s="105"/>
      <c r="K591" s="21" t="s">
        <v>764</v>
      </c>
    </row>
    <row r="592" spans="1:11" s="11" customFormat="1" ht="22.5" customHeight="1" x14ac:dyDescent="0.25">
      <c r="A592" s="50">
        <v>6</v>
      </c>
      <c r="B592" s="13" t="s">
        <v>560</v>
      </c>
      <c r="C592" s="46"/>
      <c r="D592" s="14"/>
      <c r="E592" s="15"/>
      <c r="F592" s="15">
        <v>114</v>
      </c>
      <c r="G592" s="15">
        <f>F592</f>
        <v>114</v>
      </c>
      <c r="H592" s="9"/>
      <c r="I592" s="105"/>
      <c r="J592" s="105"/>
      <c r="K592" s="10"/>
    </row>
    <row r="593" spans="1:11" s="11" customFormat="1" ht="39" x14ac:dyDescent="0.25">
      <c r="A593" s="41">
        <v>47</v>
      </c>
      <c r="B593" s="48" t="s">
        <v>747</v>
      </c>
      <c r="C593" s="21"/>
      <c r="D593" s="80">
        <f>SUM(D595:D596)</f>
        <v>2</v>
      </c>
      <c r="E593" s="80">
        <f>SUM(E595:E596)</f>
        <v>2222.4</v>
      </c>
      <c r="F593" s="80">
        <f>SUM(F598:F604)</f>
        <v>725</v>
      </c>
      <c r="G593" s="80">
        <f>SUM(G598:G604)</f>
        <v>725</v>
      </c>
      <c r="H593" s="9"/>
      <c r="I593" s="21"/>
      <c r="J593" s="21"/>
      <c r="K593" s="10"/>
    </row>
    <row r="594" spans="1:11" s="11" customFormat="1" ht="12.75" x14ac:dyDescent="0.25">
      <c r="A594" s="117" t="s">
        <v>233</v>
      </c>
      <c r="B594" s="117"/>
      <c r="C594" s="21"/>
      <c r="D594" s="7">
        <f>SUM(D595:D596)</f>
        <v>2</v>
      </c>
      <c r="E594" s="7">
        <f>SUM(E595:E596)</f>
        <v>2222.4</v>
      </c>
      <c r="F594" s="7"/>
      <c r="G594" s="7"/>
      <c r="H594" s="9"/>
      <c r="I594" s="21"/>
      <c r="J594" s="21"/>
      <c r="K594" s="10"/>
    </row>
    <row r="595" spans="1:11" s="11" customFormat="1" ht="12.75" x14ac:dyDescent="0.25">
      <c r="A595" s="50">
        <v>1</v>
      </c>
      <c r="B595" s="12" t="s">
        <v>178</v>
      </c>
      <c r="C595" s="46" t="s">
        <v>409</v>
      </c>
      <c r="D595" s="14">
        <v>1</v>
      </c>
      <c r="E595" s="15">
        <v>1649.7</v>
      </c>
      <c r="F595" s="15"/>
      <c r="G595" s="15"/>
      <c r="H595" s="44" t="s">
        <v>561</v>
      </c>
      <c r="I595" s="105" t="s">
        <v>181</v>
      </c>
      <c r="J595" s="105" t="s">
        <v>181</v>
      </c>
      <c r="K595" s="10"/>
    </row>
    <row r="596" spans="1:11" s="11" customFormat="1" ht="38.25" x14ac:dyDescent="0.25">
      <c r="A596" s="50">
        <v>2</v>
      </c>
      <c r="B596" s="12" t="s">
        <v>185</v>
      </c>
      <c r="C596" s="46" t="s">
        <v>562</v>
      </c>
      <c r="D596" s="14">
        <v>1</v>
      </c>
      <c r="E596" s="15">
        <v>572.70000000000005</v>
      </c>
      <c r="F596" s="15"/>
      <c r="G596" s="15"/>
      <c r="H596" s="44" t="s">
        <v>563</v>
      </c>
      <c r="I596" s="105"/>
      <c r="J596" s="105"/>
      <c r="K596" s="10"/>
    </row>
    <row r="597" spans="1:11" s="11" customFormat="1" ht="12.75" x14ac:dyDescent="0.25">
      <c r="A597" s="118" t="s">
        <v>5</v>
      </c>
      <c r="B597" s="118"/>
      <c r="C597" s="17"/>
      <c r="D597" s="16"/>
      <c r="E597" s="7"/>
      <c r="F597" s="7">
        <f>SUM(F598:F604)</f>
        <v>725</v>
      </c>
      <c r="G597" s="7">
        <f>SUM(G598:G604)</f>
        <v>725</v>
      </c>
      <c r="H597" s="67" t="s">
        <v>42</v>
      </c>
      <c r="I597" s="10"/>
      <c r="J597" s="10"/>
      <c r="K597" s="10"/>
    </row>
    <row r="598" spans="1:11" s="11" customFormat="1" ht="12.75" x14ac:dyDescent="0.25">
      <c r="A598" s="50">
        <v>1</v>
      </c>
      <c r="B598" s="57" t="s">
        <v>564</v>
      </c>
      <c r="C598" s="46"/>
      <c r="D598" s="14"/>
      <c r="E598" s="15"/>
      <c r="F598" s="15">
        <v>63</v>
      </c>
      <c r="G598" s="15">
        <f t="shared" ref="G598:G604" si="31">F598</f>
        <v>63</v>
      </c>
      <c r="H598" s="9"/>
      <c r="I598" s="21" t="s">
        <v>25</v>
      </c>
      <c r="J598" s="21" t="str">
        <f>I598</f>
        <v>Nhà hiệu bộ</v>
      </c>
      <c r="K598" s="10"/>
    </row>
    <row r="599" spans="1:11" s="11" customFormat="1" ht="12.75" x14ac:dyDescent="0.25">
      <c r="A599" s="50">
        <v>2</v>
      </c>
      <c r="B599" s="57" t="s">
        <v>565</v>
      </c>
      <c r="C599" s="46"/>
      <c r="D599" s="14"/>
      <c r="E599" s="15"/>
      <c r="F599" s="15">
        <v>65</v>
      </c>
      <c r="G599" s="15">
        <f t="shared" si="31"/>
        <v>65</v>
      </c>
      <c r="H599" s="9"/>
      <c r="I599" s="21" t="str">
        <f>I598</f>
        <v>Nhà hiệu bộ</v>
      </c>
      <c r="J599" s="21" t="str">
        <f>I599</f>
        <v>Nhà hiệu bộ</v>
      </c>
      <c r="K599" s="10"/>
    </row>
    <row r="600" spans="1:11" s="11" customFormat="1" ht="12.75" x14ac:dyDescent="0.25">
      <c r="A600" s="50">
        <v>3</v>
      </c>
      <c r="B600" s="84" t="s">
        <v>566</v>
      </c>
      <c r="C600" s="46"/>
      <c r="D600" s="14"/>
      <c r="E600" s="15"/>
      <c r="F600" s="15">
        <v>132</v>
      </c>
      <c r="G600" s="15">
        <f t="shared" si="31"/>
        <v>132</v>
      </c>
      <c r="H600" s="9"/>
      <c r="I600" s="21" t="s">
        <v>14</v>
      </c>
      <c r="J600" s="21" t="str">
        <f>I600</f>
        <v>Nhà công vụ</v>
      </c>
      <c r="K600" s="10"/>
    </row>
    <row r="601" spans="1:11" s="11" customFormat="1" ht="12.75" x14ac:dyDescent="0.25">
      <c r="A601" s="50">
        <v>4</v>
      </c>
      <c r="B601" s="84" t="s">
        <v>567</v>
      </c>
      <c r="C601" s="46"/>
      <c r="D601" s="14"/>
      <c r="E601" s="15"/>
      <c r="F601" s="15">
        <v>245</v>
      </c>
      <c r="G601" s="15">
        <f t="shared" si="31"/>
        <v>245</v>
      </c>
      <c r="H601" s="9"/>
      <c r="I601" s="21" t="s">
        <v>27</v>
      </c>
      <c r="J601" s="21" t="s">
        <v>27</v>
      </c>
      <c r="K601" s="10"/>
    </row>
    <row r="602" spans="1:11" s="11" customFormat="1" ht="12.75" x14ac:dyDescent="0.25">
      <c r="A602" s="50">
        <v>5</v>
      </c>
      <c r="B602" s="84" t="s">
        <v>568</v>
      </c>
      <c r="C602" s="46"/>
      <c r="D602" s="14"/>
      <c r="E602" s="15"/>
      <c r="F602" s="15">
        <v>9</v>
      </c>
      <c r="G602" s="15">
        <f t="shared" si="31"/>
        <v>9</v>
      </c>
      <c r="H602" s="9"/>
      <c r="I602" s="21" t="s">
        <v>16</v>
      </c>
      <c r="J602" s="21" t="str">
        <f>I602</f>
        <v>Nhà vệ sinh</v>
      </c>
      <c r="K602" s="10"/>
    </row>
    <row r="603" spans="1:11" s="11" customFormat="1" ht="12.75" x14ac:dyDescent="0.25">
      <c r="A603" s="50">
        <v>6</v>
      </c>
      <c r="B603" s="84" t="s">
        <v>569</v>
      </c>
      <c r="C603" s="46"/>
      <c r="D603" s="14"/>
      <c r="E603" s="15"/>
      <c r="F603" s="15">
        <v>24</v>
      </c>
      <c r="G603" s="15">
        <f t="shared" si="31"/>
        <v>24</v>
      </c>
      <c r="H603" s="9"/>
      <c r="I603" s="21" t="s">
        <v>16</v>
      </c>
      <c r="J603" s="21" t="str">
        <f>I603</f>
        <v>Nhà vệ sinh</v>
      </c>
      <c r="K603" s="10"/>
    </row>
    <row r="604" spans="1:11" s="11" customFormat="1" ht="25.5" x14ac:dyDescent="0.25">
      <c r="A604" s="50">
        <v>7</v>
      </c>
      <c r="B604" s="84" t="s">
        <v>570</v>
      </c>
      <c r="C604" s="46"/>
      <c r="D604" s="14"/>
      <c r="E604" s="15"/>
      <c r="F604" s="15">
        <v>187</v>
      </c>
      <c r="G604" s="15">
        <f t="shared" si="31"/>
        <v>187</v>
      </c>
      <c r="H604" s="9"/>
      <c r="I604" s="105"/>
      <c r="J604" s="105"/>
      <c r="K604" s="10"/>
    </row>
    <row r="605" spans="1:11" s="11" customFormat="1" ht="38.25" x14ac:dyDescent="0.25">
      <c r="A605" s="41">
        <v>48</v>
      </c>
      <c r="B605" s="48" t="s">
        <v>748</v>
      </c>
      <c r="C605" s="21"/>
      <c r="D605" s="7">
        <f>D606</f>
        <v>3</v>
      </c>
      <c r="E605" s="7">
        <f>E606</f>
        <v>7232.9</v>
      </c>
      <c r="F605" s="7">
        <f>F610</f>
        <v>1383.4599000000001</v>
      </c>
      <c r="G605" s="7">
        <f>G610</f>
        <v>1383.4599000000001</v>
      </c>
      <c r="H605" s="9"/>
      <c r="I605" s="21"/>
      <c r="J605" s="21"/>
      <c r="K605" s="10"/>
    </row>
    <row r="606" spans="1:11" s="11" customFormat="1" ht="12.75" x14ac:dyDescent="0.25">
      <c r="A606" s="117" t="s">
        <v>233</v>
      </c>
      <c r="B606" s="117"/>
      <c r="C606" s="21"/>
      <c r="D606" s="7">
        <f>SUM(D607:D609)</f>
        <v>3</v>
      </c>
      <c r="E606" s="7">
        <f>SUM(E607:E609)</f>
        <v>7232.9</v>
      </c>
      <c r="F606" s="7"/>
      <c r="G606" s="7"/>
      <c r="H606" s="9"/>
      <c r="I606" s="21"/>
      <c r="J606" s="21"/>
      <c r="K606" s="10"/>
    </row>
    <row r="607" spans="1:11" s="11" customFormat="1" ht="12.75" x14ac:dyDescent="0.25">
      <c r="A607" s="50">
        <v>1</v>
      </c>
      <c r="B607" s="12" t="s">
        <v>178</v>
      </c>
      <c r="C607" s="46" t="s">
        <v>571</v>
      </c>
      <c r="D607" s="14">
        <v>1</v>
      </c>
      <c r="E607" s="15">
        <v>4786.2</v>
      </c>
      <c r="F607" s="15"/>
      <c r="G607" s="15"/>
      <c r="H607" s="44" t="s">
        <v>572</v>
      </c>
      <c r="I607" s="105" t="s">
        <v>181</v>
      </c>
      <c r="J607" s="105" t="s">
        <v>181</v>
      </c>
      <c r="K607" s="10"/>
    </row>
    <row r="608" spans="1:11" s="11" customFormat="1" ht="12.75" x14ac:dyDescent="0.25">
      <c r="A608" s="50">
        <v>2</v>
      </c>
      <c r="B608" s="12" t="s">
        <v>182</v>
      </c>
      <c r="C608" s="46" t="s">
        <v>573</v>
      </c>
      <c r="D608" s="14">
        <v>1</v>
      </c>
      <c r="E608" s="15">
        <v>1602.5</v>
      </c>
      <c r="F608" s="15"/>
      <c r="G608" s="15"/>
      <c r="H608" s="44" t="s">
        <v>574</v>
      </c>
      <c r="I608" s="105"/>
      <c r="J608" s="105"/>
      <c r="K608" s="10"/>
    </row>
    <row r="609" spans="1:11" s="11" customFormat="1" ht="12.75" x14ac:dyDescent="0.25">
      <c r="A609" s="50">
        <v>3</v>
      </c>
      <c r="B609" s="12" t="s">
        <v>185</v>
      </c>
      <c r="C609" s="46" t="s">
        <v>575</v>
      </c>
      <c r="D609" s="14">
        <v>1</v>
      </c>
      <c r="E609" s="15">
        <v>844.2</v>
      </c>
      <c r="F609" s="15"/>
      <c r="G609" s="15"/>
      <c r="H609" s="44" t="s">
        <v>576</v>
      </c>
      <c r="I609" s="105"/>
      <c r="J609" s="105"/>
      <c r="K609" s="10"/>
    </row>
    <row r="610" spans="1:11" s="11" customFormat="1" ht="12.75" x14ac:dyDescent="0.25">
      <c r="A610" s="118" t="s">
        <v>5</v>
      </c>
      <c r="B610" s="118"/>
      <c r="C610" s="46"/>
      <c r="D610" s="14"/>
      <c r="E610" s="15"/>
      <c r="F610" s="7">
        <f>SUM(F611:F620)</f>
        <v>1383.4599000000001</v>
      </c>
      <c r="G610" s="7">
        <f>SUM(G611:G620)</f>
        <v>1383.4599000000001</v>
      </c>
      <c r="H610" s="67" t="s">
        <v>42</v>
      </c>
      <c r="I610" s="10"/>
      <c r="J610" s="10"/>
      <c r="K610" s="10"/>
    </row>
    <row r="611" spans="1:11" s="11" customFormat="1" ht="12.75" x14ac:dyDescent="0.25">
      <c r="A611" s="50">
        <v>1</v>
      </c>
      <c r="B611" s="13" t="s">
        <v>577</v>
      </c>
      <c r="C611" s="46"/>
      <c r="D611" s="14"/>
      <c r="E611" s="15"/>
      <c r="F611" s="15">
        <v>163.358</v>
      </c>
      <c r="G611" s="15">
        <f t="shared" ref="G611:G620" si="32">F611</f>
        <v>163.358</v>
      </c>
      <c r="H611" s="65"/>
      <c r="I611" s="66" t="s">
        <v>27</v>
      </c>
      <c r="J611" s="66" t="str">
        <f>I611</f>
        <v>Phòng học</v>
      </c>
      <c r="K611" s="64"/>
    </row>
    <row r="612" spans="1:11" s="11" customFormat="1" ht="51" x14ac:dyDescent="0.25">
      <c r="A612" s="50">
        <v>2</v>
      </c>
      <c r="B612" s="13" t="s">
        <v>578</v>
      </c>
      <c r="C612" s="46"/>
      <c r="D612" s="14"/>
      <c r="E612" s="15"/>
      <c r="F612" s="15">
        <v>275.52</v>
      </c>
      <c r="G612" s="15">
        <f t="shared" si="32"/>
        <v>275.52</v>
      </c>
      <c r="H612" s="65"/>
      <c r="I612" s="46" t="s">
        <v>579</v>
      </c>
      <c r="J612" s="46" t="s">
        <v>579</v>
      </c>
      <c r="K612" s="64"/>
    </row>
    <row r="613" spans="1:11" s="11" customFormat="1" ht="12.75" x14ac:dyDescent="0.25">
      <c r="A613" s="50">
        <v>3</v>
      </c>
      <c r="B613" s="13" t="s">
        <v>580</v>
      </c>
      <c r="C613" s="46"/>
      <c r="D613" s="14"/>
      <c r="E613" s="15"/>
      <c r="F613" s="15">
        <v>294.69189999999998</v>
      </c>
      <c r="G613" s="15">
        <f t="shared" si="32"/>
        <v>294.69189999999998</v>
      </c>
      <c r="H613" s="65"/>
      <c r="I613" s="66" t="s">
        <v>27</v>
      </c>
      <c r="J613" s="66" t="str">
        <f>I613</f>
        <v>Phòng học</v>
      </c>
      <c r="K613" s="64"/>
    </row>
    <row r="614" spans="1:11" s="11" customFormat="1" ht="12.75" x14ac:dyDescent="0.25">
      <c r="A614" s="50">
        <v>4</v>
      </c>
      <c r="B614" s="13" t="s">
        <v>581</v>
      </c>
      <c r="C614" s="46"/>
      <c r="D614" s="14"/>
      <c r="E614" s="15"/>
      <c r="F614" s="15">
        <v>123.08000000000001</v>
      </c>
      <c r="G614" s="15">
        <f t="shared" si="32"/>
        <v>123.08000000000001</v>
      </c>
      <c r="H614" s="65"/>
      <c r="I614" s="66" t="s">
        <v>14</v>
      </c>
      <c r="J614" s="66" t="s">
        <v>14</v>
      </c>
      <c r="K614" s="64"/>
    </row>
    <row r="615" spans="1:11" s="11" customFormat="1" ht="12.75" x14ac:dyDescent="0.25">
      <c r="A615" s="50">
        <v>5</v>
      </c>
      <c r="B615" s="13" t="s">
        <v>582</v>
      </c>
      <c r="C615" s="46"/>
      <c r="D615" s="14"/>
      <c r="E615" s="15"/>
      <c r="F615" s="15">
        <v>82.149999999999991</v>
      </c>
      <c r="G615" s="15">
        <f t="shared" si="32"/>
        <v>82.149999999999991</v>
      </c>
      <c r="H615" s="65"/>
      <c r="I615" s="66" t="s">
        <v>583</v>
      </c>
      <c r="J615" s="66" t="str">
        <f>I615</f>
        <v>Phòng thư viên</v>
      </c>
      <c r="K615" s="64"/>
    </row>
    <row r="616" spans="1:11" s="11" customFormat="1" ht="12.75" x14ac:dyDescent="0.25">
      <c r="A616" s="50">
        <v>6</v>
      </c>
      <c r="B616" s="13" t="s">
        <v>584</v>
      </c>
      <c r="C616" s="46"/>
      <c r="D616" s="14"/>
      <c r="E616" s="15"/>
      <c r="F616" s="15">
        <v>64.599999999999994</v>
      </c>
      <c r="G616" s="15">
        <f t="shared" si="32"/>
        <v>64.599999999999994</v>
      </c>
      <c r="H616" s="65"/>
      <c r="I616" s="66" t="s">
        <v>585</v>
      </c>
      <c r="J616" s="66" t="str">
        <f>I616</f>
        <v>Phòng y tế</v>
      </c>
      <c r="K616" s="64"/>
    </row>
    <row r="617" spans="1:11" s="11" customFormat="1" ht="12.75" x14ac:dyDescent="0.25">
      <c r="A617" s="50">
        <v>7</v>
      </c>
      <c r="B617" s="13" t="s">
        <v>586</v>
      </c>
      <c r="C617" s="46"/>
      <c r="D617" s="14"/>
      <c r="E617" s="15"/>
      <c r="F617" s="15">
        <v>37.119999999999997</v>
      </c>
      <c r="G617" s="15">
        <f t="shared" si="32"/>
        <v>37.119999999999997</v>
      </c>
      <c r="H617" s="65"/>
      <c r="I617" s="66" t="s">
        <v>16</v>
      </c>
      <c r="J617" s="66" t="str">
        <f>I617</f>
        <v>Nhà vệ sinh</v>
      </c>
      <c r="K617" s="64"/>
    </row>
    <row r="618" spans="1:11" s="11" customFormat="1" ht="12.75" x14ac:dyDescent="0.25">
      <c r="A618" s="50">
        <v>8</v>
      </c>
      <c r="B618" s="13" t="s">
        <v>587</v>
      </c>
      <c r="C618" s="46"/>
      <c r="D618" s="14"/>
      <c r="E618" s="15"/>
      <c r="F618" s="15">
        <v>22.94</v>
      </c>
      <c r="G618" s="15">
        <f t="shared" si="32"/>
        <v>22.94</v>
      </c>
      <c r="H618" s="65"/>
      <c r="I618" s="66" t="s">
        <v>16</v>
      </c>
      <c r="J618" s="66" t="str">
        <f>I618</f>
        <v>Nhà vệ sinh</v>
      </c>
      <c r="K618" s="64"/>
    </row>
    <row r="619" spans="1:11" s="11" customFormat="1" ht="12.75" x14ac:dyDescent="0.25">
      <c r="A619" s="69">
        <v>9</v>
      </c>
      <c r="B619" s="13" t="s">
        <v>588</v>
      </c>
      <c r="C619" s="46"/>
      <c r="D619" s="14"/>
      <c r="E619" s="15"/>
      <c r="F619" s="15">
        <v>128</v>
      </c>
      <c r="G619" s="15">
        <f t="shared" si="32"/>
        <v>128</v>
      </c>
      <c r="H619" s="9"/>
      <c r="I619" s="21" t="s">
        <v>27</v>
      </c>
      <c r="J619" s="21" t="s">
        <v>27</v>
      </c>
      <c r="K619" s="10"/>
    </row>
    <row r="620" spans="1:11" s="11" customFormat="1" ht="12.75" x14ac:dyDescent="0.25">
      <c r="A620" s="69">
        <v>10</v>
      </c>
      <c r="B620" s="13" t="s">
        <v>589</v>
      </c>
      <c r="C620" s="46"/>
      <c r="D620" s="14"/>
      <c r="E620" s="15"/>
      <c r="F620" s="15">
        <v>192</v>
      </c>
      <c r="G620" s="15">
        <f t="shared" si="32"/>
        <v>192</v>
      </c>
      <c r="H620" s="9"/>
      <c r="I620" s="21" t="s">
        <v>14</v>
      </c>
      <c r="J620" s="21" t="s">
        <v>14</v>
      </c>
      <c r="K620" s="10"/>
    </row>
    <row r="621" spans="1:11" s="11" customFormat="1" ht="33" customHeight="1" x14ac:dyDescent="0.25">
      <c r="A621" s="41" t="s">
        <v>19</v>
      </c>
      <c r="B621" s="67" t="s">
        <v>590</v>
      </c>
      <c r="C621" s="10"/>
      <c r="D621" s="7">
        <f>D622+D632+D640+D653+D212+D661+D670+D690+D698+D708+D723+D733</f>
        <v>12</v>
      </c>
      <c r="E621" s="7">
        <f>E632+E640+E653+E212+E661+E670+E690+E698+E708+E723+E733</f>
        <v>71395.8</v>
      </c>
      <c r="F621" s="7">
        <f>F632+F640+F653+F212+F661+F670+F690+F698+F708+F723+F733</f>
        <v>11826.010000000002</v>
      </c>
      <c r="G621" s="7">
        <f>G632+G640+G653+G212+G661+G670+G690+G698+G708+G723+G733</f>
        <v>15941.28</v>
      </c>
      <c r="H621" s="67"/>
      <c r="I621" s="10"/>
      <c r="J621" s="10"/>
      <c r="K621" s="10"/>
    </row>
    <row r="622" spans="1:11" s="11" customFormat="1" ht="45" customHeight="1" x14ac:dyDescent="0.25">
      <c r="A622" s="41">
        <v>49</v>
      </c>
      <c r="B622" s="48" t="s">
        <v>749</v>
      </c>
      <c r="C622" s="10"/>
      <c r="D622" s="7">
        <f>+D623</f>
        <v>1</v>
      </c>
      <c r="E622" s="7">
        <f>+E623</f>
        <v>6397.4</v>
      </c>
      <c r="F622" s="7">
        <f>+F625</f>
        <v>905</v>
      </c>
      <c r="G622" s="7">
        <f>+G625</f>
        <v>1139</v>
      </c>
      <c r="H622" s="67"/>
      <c r="I622" s="10"/>
      <c r="J622" s="10"/>
      <c r="K622" s="10"/>
    </row>
    <row r="623" spans="1:11" s="11" customFormat="1" ht="12.75" x14ac:dyDescent="0.25">
      <c r="A623" s="117" t="s">
        <v>591</v>
      </c>
      <c r="B623" s="117"/>
      <c r="C623" s="21"/>
      <c r="D623" s="7">
        <f>SUM(D624:D624)</f>
        <v>1</v>
      </c>
      <c r="E623" s="7">
        <f>SUM(E624:E624)</f>
        <v>6397.4</v>
      </c>
      <c r="F623" s="7"/>
      <c r="G623" s="7"/>
      <c r="H623" s="9"/>
      <c r="I623" s="21"/>
      <c r="J623" s="21"/>
      <c r="K623" s="10"/>
    </row>
    <row r="624" spans="1:11" s="11" customFormat="1" ht="25.5" x14ac:dyDescent="0.25">
      <c r="A624" s="50">
        <v>1</v>
      </c>
      <c r="B624" s="12" t="s">
        <v>178</v>
      </c>
      <c r="C624" s="46" t="s">
        <v>592</v>
      </c>
      <c r="D624" s="14">
        <v>1</v>
      </c>
      <c r="E624" s="15">
        <v>6397.4</v>
      </c>
      <c r="F624" s="15"/>
      <c r="G624" s="15"/>
      <c r="H624" s="44" t="s">
        <v>572</v>
      </c>
      <c r="I624" s="21" t="s">
        <v>181</v>
      </c>
      <c r="J624" s="21" t="s">
        <v>181</v>
      </c>
      <c r="K624" s="10"/>
    </row>
    <row r="625" spans="1:11" s="11" customFormat="1" ht="12.75" x14ac:dyDescent="0.25">
      <c r="A625" s="118" t="s">
        <v>5</v>
      </c>
      <c r="B625" s="118"/>
      <c r="C625" s="46"/>
      <c r="D625" s="14"/>
      <c r="E625" s="51"/>
      <c r="F625" s="80">
        <f>SUM(F626:F631)</f>
        <v>905</v>
      </c>
      <c r="G625" s="80">
        <f>SUM(G626:G631)</f>
        <v>1139</v>
      </c>
      <c r="H625" s="20" t="s">
        <v>42</v>
      </c>
      <c r="I625" s="21"/>
      <c r="J625" s="21"/>
      <c r="K625" s="10"/>
    </row>
    <row r="626" spans="1:11" s="11" customFormat="1" ht="25.5" x14ac:dyDescent="0.25">
      <c r="A626" s="50">
        <v>1</v>
      </c>
      <c r="B626" s="13" t="s">
        <v>593</v>
      </c>
      <c r="C626" s="46"/>
      <c r="D626" s="14"/>
      <c r="E626" s="51"/>
      <c r="F626" s="51">
        <v>190</v>
      </c>
      <c r="G626" s="51">
        <v>190</v>
      </c>
      <c r="H626" s="9"/>
      <c r="I626" s="46" t="s">
        <v>594</v>
      </c>
      <c r="J626" s="46" t="s">
        <v>595</v>
      </c>
      <c r="K626" s="10"/>
    </row>
    <row r="627" spans="1:11" s="11" customFormat="1" ht="63.75" x14ac:dyDescent="0.25">
      <c r="A627" s="50">
        <v>2</v>
      </c>
      <c r="B627" s="13" t="s">
        <v>596</v>
      </c>
      <c r="C627" s="46"/>
      <c r="D627" s="14"/>
      <c r="E627" s="51"/>
      <c r="F627" s="51">
        <v>234</v>
      </c>
      <c r="G627" s="51">
        <v>468</v>
      </c>
      <c r="H627" s="9"/>
      <c r="I627" s="46" t="s">
        <v>597</v>
      </c>
      <c r="J627" s="46" t="s">
        <v>597</v>
      </c>
      <c r="K627" s="10"/>
    </row>
    <row r="628" spans="1:11" s="11" customFormat="1" ht="12.75" x14ac:dyDescent="0.25">
      <c r="A628" s="50">
        <v>3</v>
      </c>
      <c r="B628" s="13" t="s">
        <v>598</v>
      </c>
      <c r="C628" s="46"/>
      <c r="D628" s="14"/>
      <c r="E628" s="51"/>
      <c r="F628" s="51">
        <v>155</v>
      </c>
      <c r="G628" s="51">
        <f>F628</f>
        <v>155</v>
      </c>
      <c r="H628" s="9"/>
      <c r="I628" s="105" t="s">
        <v>14</v>
      </c>
      <c r="J628" s="105" t="s">
        <v>14</v>
      </c>
      <c r="K628" s="10"/>
    </row>
    <row r="629" spans="1:11" s="11" customFormat="1" ht="12.75" x14ac:dyDescent="0.25">
      <c r="A629" s="50">
        <v>4</v>
      </c>
      <c r="B629" s="13" t="s">
        <v>598</v>
      </c>
      <c r="C629" s="46"/>
      <c r="D629" s="14"/>
      <c r="E629" s="51"/>
      <c r="F629" s="51">
        <v>140</v>
      </c>
      <c r="G629" s="51">
        <f>F629</f>
        <v>140</v>
      </c>
      <c r="H629" s="9"/>
      <c r="I629" s="105"/>
      <c r="J629" s="105"/>
      <c r="K629" s="10"/>
    </row>
    <row r="630" spans="1:11" s="11" customFormat="1" ht="12.75" x14ac:dyDescent="0.25">
      <c r="A630" s="50">
        <v>5</v>
      </c>
      <c r="B630" s="13" t="s">
        <v>599</v>
      </c>
      <c r="C630" s="46"/>
      <c r="D630" s="14"/>
      <c r="E630" s="51"/>
      <c r="F630" s="51">
        <v>160</v>
      </c>
      <c r="G630" s="51">
        <f>F630</f>
        <v>160</v>
      </c>
      <c r="H630" s="9"/>
      <c r="I630" s="21" t="s">
        <v>600</v>
      </c>
      <c r="J630" s="21" t="str">
        <f>I630</f>
        <v>Nhà ở bán trú</v>
      </c>
      <c r="K630" s="10"/>
    </row>
    <row r="631" spans="1:11" s="11" customFormat="1" ht="12.75" x14ac:dyDescent="0.25">
      <c r="A631" s="50">
        <v>6</v>
      </c>
      <c r="B631" s="13" t="s">
        <v>601</v>
      </c>
      <c r="C631" s="46"/>
      <c r="D631" s="14"/>
      <c r="E631" s="51"/>
      <c r="F631" s="51">
        <v>26</v>
      </c>
      <c r="G631" s="51">
        <v>26</v>
      </c>
      <c r="H631" s="9"/>
      <c r="I631" s="21" t="s">
        <v>16</v>
      </c>
      <c r="J631" s="21" t="str">
        <f>I631</f>
        <v>Nhà vệ sinh</v>
      </c>
      <c r="K631" s="10"/>
    </row>
    <row r="632" spans="1:11" s="11" customFormat="1" ht="38.25" x14ac:dyDescent="0.25">
      <c r="A632" s="41">
        <v>50</v>
      </c>
      <c r="B632" s="48" t="s">
        <v>750</v>
      </c>
      <c r="C632" s="46"/>
      <c r="D632" s="7">
        <f>D633</f>
        <v>1</v>
      </c>
      <c r="E632" s="7">
        <f>E633</f>
        <v>5416.9</v>
      </c>
      <c r="F632" s="7">
        <f>F635</f>
        <v>1097.9000000000001</v>
      </c>
      <c r="G632" s="7">
        <f>G635</f>
        <v>1494.1</v>
      </c>
      <c r="H632" s="9"/>
      <c r="I632" s="21"/>
      <c r="J632" s="21"/>
      <c r="K632" s="10"/>
    </row>
    <row r="633" spans="1:11" s="11" customFormat="1" ht="24" customHeight="1" x14ac:dyDescent="0.25">
      <c r="A633" s="117" t="s">
        <v>233</v>
      </c>
      <c r="B633" s="117"/>
      <c r="C633" s="17"/>
      <c r="D633" s="7">
        <f>D634</f>
        <v>1</v>
      </c>
      <c r="E633" s="7">
        <f>E634</f>
        <v>5416.9</v>
      </c>
      <c r="F633" s="7"/>
      <c r="G633" s="7"/>
      <c r="H633" s="67"/>
      <c r="I633" s="10"/>
      <c r="J633" s="10"/>
      <c r="K633" s="10"/>
    </row>
    <row r="634" spans="1:11" s="11" customFormat="1" ht="25.5" x14ac:dyDescent="0.25">
      <c r="A634" s="50">
        <v>1</v>
      </c>
      <c r="B634" s="12" t="s">
        <v>178</v>
      </c>
      <c r="C634" s="46" t="s">
        <v>602</v>
      </c>
      <c r="D634" s="14">
        <v>1</v>
      </c>
      <c r="E634" s="15">
        <v>5416.9</v>
      </c>
      <c r="F634" s="15"/>
      <c r="G634" s="15"/>
      <c r="H634" s="44" t="s">
        <v>603</v>
      </c>
      <c r="I634" s="21" t="s">
        <v>181</v>
      </c>
      <c r="J634" s="21" t="s">
        <v>181</v>
      </c>
      <c r="K634" s="21"/>
    </row>
    <row r="635" spans="1:11" s="11" customFormat="1" ht="12.75" x14ac:dyDescent="0.25">
      <c r="A635" s="118" t="s">
        <v>5</v>
      </c>
      <c r="B635" s="118"/>
      <c r="C635" s="17"/>
      <c r="D635" s="16"/>
      <c r="E635" s="7"/>
      <c r="F635" s="7">
        <f>SUM(F636:F639)</f>
        <v>1097.9000000000001</v>
      </c>
      <c r="G635" s="7">
        <f>SUM(G636:G639)</f>
        <v>1494.1</v>
      </c>
      <c r="H635" s="67" t="s">
        <v>42</v>
      </c>
      <c r="I635" s="10"/>
      <c r="J635" s="10"/>
      <c r="K635" s="10"/>
    </row>
    <row r="636" spans="1:11" s="11" customFormat="1" ht="12.75" x14ac:dyDescent="0.25">
      <c r="A636" s="50">
        <v>1</v>
      </c>
      <c r="B636" s="13" t="s">
        <v>604</v>
      </c>
      <c r="C636" s="46"/>
      <c r="D636" s="14"/>
      <c r="E636" s="15"/>
      <c r="F636" s="51">
        <v>240.3</v>
      </c>
      <c r="G636" s="51">
        <f>F636</f>
        <v>240.3</v>
      </c>
      <c r="H636" s="9"/>
      <c r="I636" s="21" t="s">
        <v>25</v>
      </c>
      <c r="J636" s="21" t="s">
        <v>25</v>
      </c>
      <c r="K636" s="10"/>
    </row>
    <row r="637" spans="1:11" s="11" customFormat="1" ht="12.75" x14ac:dyDescent="0.25">
      <c r="A637" s="50">
        <v>2</v>
      </c>
      <c r="B637" s="13" t="s">
        <v>605</v>
      </c>
      <c r="C637" s="46"/>
      <c r="D637" s="14"/>
      <c r="E637" s="15"/>
      <c r="F637" s="51">
        <v>167.8</v>
      </c>
      <c r="G637" s="51">
        <f>F637</f>
        <v>167.8</v>
      </c>
      <c r="H637" s="9"/>
      <c r="I637" s="21" t="s">
        <v>14</v>
      </c>
      <c r="J637" s="21" t="s">
        <v>14</v>
      </c>
      <c r="K637" s="10"/>
    </row>
    <row r="638" spans="1:11" s="11" customFormat="1" ht="12.75" x14ac:dyDescent="0.25">
      <c r="A638" s="50">
        <v>3</v>
      </c>
      <c r="B638" s="13" t="s">
        <v>606</v>
      </c>
      <c r="C638" s="46"/>
      <c r="D638" s="14"/>
      <c r="E638" s="15"/>
      <c r="F638" s="51">
        <v>293.60000000000002</v>
      </c>
      <c r="G638" s="51">
        <f>F638</f>
        <v>293.60000000000002</v>
      </c>
      <c r="H638" s="9"/>
      <c r="I638" s="105" t="s">
        <v>27</v>
      </c>
      <c r="J638" s="105" t="s">
        <v>27</v>
      </c>
      <c r="K638" s="10"/>
    </row>
    <row r="639" spans="1:11" s="11" customFormat="1" ht="12.75" x14ac:dyDescent="0.25">
      <c r="A639" s="50">
        <v>4</v>
      </c>
      <c r="B639" s="13" t="s">
        <v>607</v>
      </c>
      <c r="C639" s="46"/>
      <c r="D639" s="14"/>
      <c r="E639" s="15"/>
      <c r="F639" s="51">
        <v>396.2</v>
      </c>
      <c r="G639" s="51">
        <f>F639*2</f>
        <v>792.4</v>
      </c>
      <c r="H639" s="9"/>
      <c r="I639" s="105"/>
      <c r="J639" s="105"/>
      <c r="K639" s="10"/>
    </row>
    <row r="640" spans="1:11" s="11" customFormat="1" ht="39" customHeight="1" x14ac:dyDescent="0.25">
      <c r="A640" s="41">
        <v>51</v>
      </c>
      <c r="B640" s="48" t="s">
        <v>758</v>
      </c>
      <c r="C640" s="10"/>
      <c r="D640" s="7">
        <f>D642</f>
        <v>1</v>
      </c>
      <c r="E640" s="7">
        <f>E642</f>
        <v>3960</v>
      </c>
      <c r="F640" s="7">
        <f>F643</f>
        <v>768.40000000000009</v>
      </c>
      <c r="G640" s="7">
        <f>G643</f>
        <v>1052.92</v>
      </c>
      <c r="H640" s="67"/>
      <c r="I640" s="10"/>
      <c r="J640" s="10"/>
      <c r="K640" s="10"/>
    </row>
    <row r="641" spans="1:11" s="11" customFormat="1" ht="12.75" x14ac:dyDescent="0.25">
      <c r="A641" s="117" t="s">
        <v>233</v>
      </c>
      <c r="B641" s="117"/>
      <c r="C641" s="64"/>
      <c r="D641" s="7"/>
      <c r="E641" s="7"/>
      <c r="F641" s="7"/>
      <c r="G641" s="7"/>
      <c r="H641" s="63"/>
      <c r="I641" s="64"/>
      <c r="J641" s="64"/>
      <c r="K641" s="64"/>
    </row>
    <row r="642" spans="1:11" s="11" customFormat="1" ht="25.5" x14ac:dyDescent="0.25">
      <c r="A642" s="50">
        <v>1</v>
      </c>
      <c r="B642" s="12" t="s">
        <v>178</v>
      </c>
      <c r="C642" s="46" t="s">
        <v>608</v>
      </c>
      <c r="D642" s="14">
        <v>1</v>
      </c>
      <c r="E642" s="15">
        <v>3960</v>
      </c>
      <c r="F642" s="15"/>
      <c r="G642" s="15"/>
      <c r="H642" s="59" t="s">
        <v>24</v>
      </c>
      <c r="I642" s="66" t="s">
        <v>181</v>
      </c>
      <c r="J642" s="66" t="s">
        <v>181</v>
      </c>
      <c r="K642" s="66"/>
    </row>
    <row r="643" spans="1:11" s="11" customFormat="1" ht="12.75" x14ac:dyDescent="0.25">
      <c r="A643" s="118" t="s">
        <v>5</v>
      </c>
      <c r="B643" s="118"/>
      <c r="C643" s="46"/>
      <c r="D643" s="14"/>
      <c r="E643" s="7"/>
      <c r="F643" s="7">
        <f>SUM(F644:F652)</f>
        <v>768.40000000000009</v>
      </c>
      <c r="G643" s="7">
        <f>SUM(G644:G652)</f>
        <v>1052.92</v>
      </c>
      <c r="H643" s="67" t="s">
        <v>42</v>
      </c>
      <c r="I643" s="21"/>
      <c r="J643" s="21"/>
      <c r="K643" s="21"/>
    </row>
    <row r="644" spans="1:11" s="11" customFormat="1" ht="12.75" x14ac:dyDescent="0.25">
      <c r="A644" s="50">
        <v>1</v>
      </c>
      <c r="B644" s="13" t="s">
        <v>609</v>
      </c>
      <c r="C644" s="46"/>
      <c r="D644" s="14"/>
      <c r="E644" s="15"/>
      <c r="F644" s="51">
        <v>284.39999999999998</v>
      </c>
      <c r="G644" s="51">
        <v>568.91999999999996</v>
      </c>
      <c r="H644" s="9"/>
      <c r="I644" s="105" t="s">
        <v>27</v>
      </c>
      <c r="J644" s="105" t="s">
        <v>27</v>
      </c>
      <c r="K644" s="21"/>
    </row>
    <row r="645" spans="1:11" s="11" customFormat="1" ht="12.75" x14ac:dyDescent="0.25">
      <c r="A645" s="50">
        <v>2</v>
      </c>
      <c r="B645" s="13" t="s">
        <v>610</v>
      </c>
      <c r="C645" s="46"/>
      <c r="D645" s="14"/>
      <c r="E645" s="15"/>
      <c r="F645" s="51">
        <v>40</v>
      </c>
      <c r="G645" s="51">
        <f>F645</f>
        <v>40</v>
      </c>
      <c r="H645" s="9"/>
      <c r="I645" s="105"/>
      <c r="J645" s="105"/>
      <c r="K645" s="21"/>
    </row>
    <row r="646" spans="1:11" s="11" customFormat="1" ht="12.75" x14ac:dyDescent="0.25">
      <c r="A646" s="50">
        <v>3</v>
      </c>
      <c r="B646" s="13" t="s">
        <v>611</v>
      </c>
      <c r="C646" s="46"/>
      <c r="D646" s="14"/>
      <c r="E646" s="15"/>
      <c r="F646" s="51">
        <v>172.8</v>
      </c>
      <c r="G646" s="51">
        <f>F646</f>
        <v>172.8</v>
      </c>
      <c r="H646" s="9"/>
      <c r="I646" s="105"/>
      <c r="J646" s="105"/>
      <c r="K646" s="21"/>
    </row>
    <row r="647" spans="1:11" s="11" customFormat="1" ht="12.75" x14ac:dyDescent="0.25">
      <c r="A647" s="50">
        <v>4</v>
      </c>
      <c r="B647" s="13" t="s">
        <v>612</v>
      </c>
      <c r="C647" s="46"/>
      <c r="D647" s="14"/>
      <c r="E647" s="15"/>
      <c r="F647" s="51">
        <v>120</v>
      </c>
      <c r="G647" s="51">
        <v>120</v>
      </c>
      <c r="H647" s="9"/>
      <c r="I647" s="105"/>
      <c r="J647" s="105"/>
      <c r="K647" s="21"/>
    </row>
    <row r="648" spans="1:11" s="11" customFormat="1" ht="12.75" x14ac:dyDescent="0.25">
      <c r="A648" s="50">
        <v>5</v>
      </c>
      <c r="B648" s="13" t="s">
        <v>613</v>
      </c>
      <c r="C648" s="46"/>
      <c r="D648" s="14"/>
      <c r="E648" s="15"/>
      <c r="F648" s="51">
        <v>15</v>
      </c>
      <c r="G648" s="51">
        <f>F648</f>
        <v>15</v>
      </c>
      <c r="H648" s="9"/>
      <c r="I648" s="21" t="s">
        <v>25</v>
      </c>
      <c r="J648" s="21" t="s">
        <v>25</v>
      </c>
      <c r="K648" s="21"/>
    </row>
    <row r="649" spans="1:11" s="11" customFormat="1" ht="12.75" x14ac:dyDescent="0.25">
      <c r="A649" s="50">
        <v>6</v>
      </c>
      <c r="B649" s="13" t="s">
        <v>614</v>
      </c>
      <c r="C649" s="46"/>
      <c r="D649" s="14"/>
      <c r="E649" s="15"/>
      <c r="F649" s="51">
        <v>67.2</v>
      </c>
      <c r="G649" s="51">
        <f>F649</f>
        <v>67.2</v>
      </c>
      <c r="H649" s="9"/>
      <c r="I649" s="21" t="s">
        <v>615</v>
      </c>
      <c r="J649" s="21" t="s">
        <v>615</v>
      </c>
      <c r="K649" s="21"/>
    </row>
    <row r="650" spans="1:11" s="11" customFormat="1" ht="12.75" x14ac:dyDescent="0.25">
      <c r="A650" s="50">
        <v>7</v>
      </c>
      <c r="B650" s="13" t="s">
        <v>616</v>
      </c>
      <c r="C650" s="46"/>
      <c r="D650" s="14"/>
      <c r="E650" s="15"/>
      <c r="F650" s="51">
        <v>45</v>
      </c>
      <c r="G650" s="51">
        <f>F650</f>
        <v>45</v>
      </c>
      <c r="H650" s="9"/>
      <c r="I650" s="21" t="s">
        <v>617</v>
      </c>
      <c r="J650" s="21" t="s">
        <v>617</v>
      </c>
      <c r="K650" s="21"/>
    </row>
    <row r="651" spans="1:11" s="11" customFormat="1" ht="12.75" x14ac:dyDescent="0.25">
      <c r="A651" s="50">
        <v>8</v>
      </c>
      <c r="B651" s="13" t="s">
        <v>618</v>
      </c>
      <c r="C651" s="46"/>
      <c r="D651" s="14"/>
      <c r="E651" s="15"/>
      <c r="F651" s="51">
        <v>16</v>
      </c>
      <c r="G651" s="51">
        <f>F651</f>
        <v>16</v>
      </c>
      <c r="H651" s="9"/>
      <c r="I651" s="105" t="s">
        <v>16</v>
      </c>
      <c r="J651" s="105" t="s">
        <v>16</v>
      </c>
      <c r="K651" s="21"/>
    </row>
    <row r="652" spans="1:11" s="11" customFormat="1" ht="12.75" x14ac:dyDescent="0.25">
      <c r="A652" s="50">
        <v>9</v>
      </c>
      <c r="B652" s="13" t="s">
        <v>619</v>
      </c>
      <c r="C652" s="46"/>
      <c r="D652" s="14"/>
      <c r="E652" s="15"/>
      <c r="F652" s="51">
        <v>8</v>
      </c>
      <c r="G652" s="51">
        <f>F652</f>
        <v>8</v>
      </c>
      <c r="H652" s="9"/>
      <c r="I652" s="105"/>
      <c r="J652" s="105"/>
      <c r="K652" s="21"/>
    </row>
    <row r="653" spans="1:11" s="11" customFormat="1" ht="12.75" x14ac:dyDescent="0.25">
      <c r="A653" s="41">
        <v>52</v>
      </c>
      <c r="B653" s="48" t="s">
        <v>620</v>
      </c>
      <c r="C653" s="17"/>
      <c r="D653" s="7">
        <f>D654</f>
        <v>1</v>
      </c>
      <c r="E653" s="7">
        <f>E654</f>
        <v>2671</v>
      </c>
      <c r="F653" s="7">
        <f>F656</f>
        <v>720.3</v>
      </c>
      <c r="G653" s="7">
        <f>G656</f>
        <v>945.3</v>
      </c>
      <c r="H653" s="67"/>
      <c r="I653" s="10"/>
      <c r="J653" s="10"/>
      <c r="K653" s="10"/>
    </row>
    <row r="654" spans="1:11" s="11" customFormat="1" ht="12.75" x14ac:dyDescent="0.25">
      <c r="A654" s="117" t="s">
        <v>233</v>
      </c>
      <c r="B654" s="117"/>
      <c r="C654" s="46"/>
      <c r="D654" s="7">
        <f>D655</f>
        <v>1</v>
      </c>
      <c r="E654" s="7">
        <f>E655</f>
        <v>2671</v>
      </c>
      <c r="F654" s="7"/>
      <c r="G654" s="7"/>
      <c r="H654" s="9"/>
      <c r="I654" s="10"/>
      <c r="J654" s="10"/>
      <c r="K654" s="10"/>
    </row>
    <row r="655" spans="1:11" s="11" customFormat="1" ht="25.5" x14ac:dyDescent="0.25">
      <c r="A655" s="50">
        <v>1</v>
      </c>
      <c r="B655" s="12" t="s">
        <v>178</v>
      </c>
      <c r="C655" s="46" t="s">
        <v>286</v>
      </c>
      <c r="D655" s="14">
        <v>1</v>
      </c>
      <c r="E655" s="15">
        <v>2671</v>
      </c>
      <c r="F655" s="15"/>
      <c r="G655" s="15"/>
      <c r="H655" s="44" t="s">
        <v>621</v>
      </c>
      <c r="I655" s="21" t="s">
        <v>181</v>
      </c>
      <c r="J655" s="21" t="s">
        <v>181</v>
      </c>
      <c r="K655" s="10"/>
    </row>
    <row r="656" spans="1:11" s="11" customFormat="1" ht="12.75" x14ac:dyDescent="0.25">
      <c r="A656" s="118" t="s">
        <v>5</v>
      </c>
      <c r="B656" s="118"/>
      <c r="C656" s="46"/>
      <c r="D656" s="14"/>
      <c r="E656" s="15"/>
      <c r="F656" s="7">
        <f>SUM(F657:F660)</f>
        <v>720.3</v>
      </c>
      <c r="G656" s="7">
        <f>SUM(G657:G660)</f>
        <v>945.3</v>
      </c>
      <c r="H656" s="67" t="s">
        <v>42</v>
      </c>
      <c r="I656" s="10"/>
      <c r="J656" s="10"/>
      <c r="K656" s="10"/>
    </row>
    <row r="657" spans="1:11" s="11" customFormat="1" ht="12.75" x14ac:dyDescent="0.25">
      <c r="A657" s="50">
        <v>1</v>
      </c>
      <c r="B657" s="13" t="s">
        <v>622</v>
      </c>
      <c r="C657" s="46"/>
      <c r="D657" s="14"/>
      <c r="E657" s="15"/>
      <c r="F657" s="15">
        <v>225</v>
      </c>
      <c r="G657" s="15">
        <f>F657*2</f>
        <v>450</v>
      </c>
      <c r="H657" s="9"/>
      <c r="I657" s="105" t="s">
        <v>27</v>
      </c>
      <c r="J657" s="105" t="s">
        <v>27</v>
      </c>
      <c r="K657" s="10"/>
    </row>
    <row r="658" spans="1:11" s="11" customFormat="1" ht="12.75" x14ac:dyDescent="0.25">
      <c r="A658" s="50">
        <v>2</v>
      </c>
      <c r="B658" s="13" t="s">
        <v>623</v>
      </c>
      <c r="C658" s="46"/>
      <c r="D658" s="14"/>
      <c r="E658" s="15"/>
      <c r="F658" s="15">
        <v>266.8</v>
      </c>
      <c r="G658" s="15">
        <f>F658</f>
        <v>266.8</v>
      </c>
      <c r="H658" s="9"/>
      <c r="I658" s="105"/>
      <c r="J658" s="105"/>
      <c r="K658" s="10"/>
    </row>
    <row r="659" spans="1:11" s="11" customFormat="1" ht="12.75" x14ac:dyDescent="0.25">
      <c r="A659" s="50">
        <v>3</v>
      </c>
      <c r="B659" s="13" t="s">
        <v>624</v>
      </c>
      <c r="C659" s="46"/>
      <c r="D659" s="14"/>
      <c r="E659" s="15"/>
      <c r="F659" s="15">
        <v>135</v>
      </c>
      <c r="G659" s="15">
        <f>F659</f>
        <v>135</v>
      </c>
      <c r="H659" s="9"/>
      <c r="I659" s="21" t="s">
        <v>25</v>
      </c>
      <c r="J659" s="21" t="s">
        <v>25</v>
      </c>
      <c r="K659" s="10"/>
    </row>
    <row r="660" spans="1:11" s="11" customFormat="1" ht="12.75" x14ac:dyDescent="0.25">
      <c r="A660" s="50">
        <v>4</v>
      </c>
      <c r="B660" s="13" t="s">
        <v>625</v>
      </c>
      <c r="C660" s="46"/>
      <c r="D660" s="14"/>
      <c r="E660" s="15"/>
      <c r="F660" s="15">
        <v>93.5</v>
      </c>
      <c r="G660" s="15">
        <f>F660</f>
        <v>93.5</v>
      </c>
      <c r="H660" s="9"/>
      <c r="I660" s="21" t="s">
        <v>14</v>
      </c>
      <c r="J660" s="21" t="s">
        <v>14</v>
      </c>
      <c r="K660" s="10"/>
    </row>
    <row r="661" spans="1:11" s="11" customFormat="1" ht="48.75" customHeight="1" x14ac:dyDescent="0.25">
      <c r="A661" s="41">
        <v>54</v>
      </c>
      <c r="B661" s="48" t="s">
        <v>751</v>
      </c>
      <c r="C661" s="17"/>
      <c r="D661" s="7">
        <f>D662</f>
        <v>1</v>
      </c>
      <c r="E661" s="7">
        <f>E662</f>
        <v>8288.2999999999993</v>
      </c>
      <c r="F661" s="7">
        <f>F664</f>
        <v>727.3</v>
      </c>
      <c r="G661" s="7">
        <f>G664</f>
        <v>944.6</v>
      </c>
      <c r="H661" s="67"/>
      <c r="I661" s="10"/>
      <c r="J661" s="10"/>
      <c r="K661" s="10"/>
    </row>
    <row r="662" spans="1:11" s="11" customFormat="1" ht="12.75" x14ac:dyDescent="0.25">
      <c r="A662" s="117" t="s">
        <v>233</v>
      </c>
      <c r="B662" s="117"/>
      <c r="C662" s="17"/>
      <c r="D662" s="7">
        <f>D663</f>
        <v>1</v>
      </c>
      <c r="E662" s="7">
        <f>E663</f>
        <v>8288.2999999999993</v>
      </c>
      <c r="F662" s="7"/>
      <c r="G662" s="7"/>
      <c r="H662" s="67"/>
      <c r="I662" s="10"/>
      <c r="J662" s="10"/>
      <c r="K662" s="10"/>
    </row>
    <row r="663" spans="1:11" s="11" customFormat="1" ht="25.5" x14ac:dyDescent="0.25">
      <c r="A663" s="50">
        <v>1</v>
      </c>
      <c r="B663" s="12" t="s">
        <v>178</v>
      </c>
      <c r="C663" s="46" t="s">
        <v>324</v>
      </c>
      <c r="D663" s="14">
        <v>1</v>
      </c>
      <c r="E663" s="15">
        <v>8288.2999999999993</v>
      </c>
      <c r="F663" s="15"/>
      <c r="G663" s="15"/>
      <c r="H663" s="44" t="s">
        <v>631</v>
      </c>
      <c r="I663" s="21" t="s">
        <v>181</v>
      </c>
      <c r="J663" s="21" t="s">
        <v>181</v>
      </c>
      <c r="K663" s="21"/>
    </row>
    <row r="664" spans="1:11" s="11" customFormat="1" ht="12.75" x14ac:dyDescent="0.25">
      <c r="A664" s="118" t="s">
        <v>5</v>
      </c>
      <c r="B664" s="118"/>
      <c r="C664" s="46"/>
      <c r="D664" s="14"/>
      <c r="E664" s="15"/>
      <c r="F664" s="7">
        <f>SUM(F665:F669)</f>
        <v>727.3</v>
      </c>
      <c r="G664" s="7">
        <f>SUM(G665:G669)</f>
        <v>944.6</v>
      </c>
      <c r="H664" s="67" t="s">
        <v>42</v>
      </c>
      <c r="I664" s="21"/>
      <c r="J664" s="21"/>
      <c r="K664" s="21"/>
    </row>
    <row r="665" spans="1:11" s="11" customFormat="1" ht="12.75" x14ac:dyDescent="0.25">
      <c r="A665" s="50">
        <v>1</v>
      </c>
      <c r="B665" s="57" t="s">
        <v>632</v>
      </c>
      <c r="C665" s="46"/>
      <c r="D665" s="14"/>
      <c r="E665" s="15"/>
      <c r="F665" s="15">
        <v>86.8</v>
      </c>
      <c r="G665" s="15">
        <f>F665</f>
        <v>86.8</v>
      </c>
      <c r="H665" s="9"/>
      <c r="I665" s="21" t="s">
        <v>25</v>
      </c>
      <c r="J665" s="21" t="s">
        <v>25</v>
      </c>
      <c r="K665" s="21"/>
    </row>
    <row r="666" spans="1:11" s="11" customFormat="1" ht="12.75" x14ac:dyDescent="0.25">
      <c r="A666" s="50">
        <v>2</v>
      </c>
      <c r="B666" s="84" t="s">
        <v>633</v>
      </c>
      <c r="C666" s="46"/>
      <c r="D666" s="14"/>
      <c r="E666" s="15"/>
      <c r="F666" s="15">
        <v>97.2</v>
      </c>
      <c r="G666" s="15">
        <f>F666</f>
        <v>97.2</v>
      </c>
      <c r="H666" s="9"/>
      <c r="I666" s="105" t="s">
        <v>14</v>
      </c>
      <c r="J666" s="105" t="s">
        <v>14</v>
      </c>
      <c r="K666" s="21"/>
    </row>
    <row r="667" spans="1:11" s="11" customFormat="1" ht="12.75" x14ac:dyDescent="0.25">
      <c r="A667" s="50">
        <v>3</v>
      </c>
      <c r="B667" s="84" t="s">
        <v>634</v>
      </c>
      <c r="C667" s="46"/>
      <c r="D667" s="14"/>
      <c r="E667" s="15"/>
      <c r="F667" s="15">
        <v>149.6</v>
      </c>
      <c r="G667" s="15">
        <f>F667</f>
        <v>149.6</v>
      </c>
      <c r="H667" s="9"/>
      <c r="I667" s="105"/>
      <c r="J667" s="105"/>
      <c r="K667" s="21"/>
    </row>
    <row r="668" spans="1:11" s="11" customFormat="1" ht="12.75" x14ac:dyDescent="0.25">
      <c r="A668" s="50">
        <v>4</v>
      </c>
      <c r="B668" s="84" t="s">
        <v>635</v>
      </c>
      <c r="C668" s="46"/>
      <c r="D668" s="14"/>
      <c r="E668" s="15"/>
      <c r="F668" s="15">
        <v>176.4</v>
      </c>
      <c r="G668" s="15">
        <f>F668</f>
        <v>176.4</v>
      </c>
      <c r="H668" s="9"/>
      <c r="I668" s="105" t="s">
        <v>27</v>
      </c>
      <c r="J668" s="105" t="s">
        <v>27</v>
      </c>
      <c r="K668" s="21"/>
    </row>
    <row r="669" spans="1:11" s="11" customFormat="1" ht="12.75" x14ac:dyDescent="0.25">
      <c r="A669" s="50">
        <v>5</v>
      </c>
      <c r="B669" s="84" t="s">
        <v>636</v>
      </c>
      <c r="C669" s="46"/>
      <c r="D669" s="14"/>
      <c r="E669" s="15"/>
      <c r="F669" s="15">
        <v>217.3</v>
      </c>
      <c r="G669" s="15">
        <f>F669*2</f>
        <v>434.6</v>
      </c>
      <c r="H669" s="9"/>
      <c r="I669" s="105"/>
      <c r="J669" s="105"/>
      <c r="K669" s="21"/>
    </row>
    <row r="670" spans="1:11" s="11" customFormat="1" ht="28.5" customHeight="1" x14ac:dyDescent="0.25">
      <c r="A670" s="41">
        <v>55</v>
      </c>
      <c r="B670" s="48" t="s">
        <v>696</v>
      </c>
      <c r="C670" s="17"/>
      <c r="D670" s="7">
        <f>D671</f>
        <v>1</v>
      </c>
      <c r="E670" s="7">
        <f>E671</f>
        <v>22827.8</v>
      </c>
      <c r="F670" s="7">
        <f>F673</f>
        <v>2798.61</v>
      </c>
      <c r="G670" s="7">
        <f>G673</f>
        <v>3806.61</v>
      </c>
      <c r="H670" s="67"/>
      <c r="I670" s="10"/>
      <c r="J670" s="10"/>
      <c r="K670" s="10"/>
    </row>
    <row r="671" spans="1:11" s="11" customFormat="1" ht="12.75" x14ac:dyDescent="0.25">
      <c r="A671" s="117" t="s">
        <v>233</v>
      </c>
      <c r="B671" s="117"/>
      <c r="C671" s="17"/>
      <c r="D671" s="15">
        <f>D672</f>
        <v>1</v>
      </c>
      <c r="E671" s="15">
        <f>E672</f>
        <v>22827.8</v>
      </c>
      <c r="F671" s="14"/>
      <c r="G671" s="14"/>
      <c r="H671" s="67"/>
      <c r="I671" s="10"/>
      <c r="J671" s="10"/>
      <c r="K671" s="10"/>
    </row>
    <row r="672" spans="1:11" s="11" customFormat="1" ht="25.5" x14ac:dyDescent="0.25">
      <c r="A672" s="50">
        <v>1</v>
      </c>
      <c r="B672" s="12" t="s">
        <v>178</v>
      </c>
      <c r="C672" s="46" t="s">
        <v>298</v>
      </c>
      <c r="D672" s="14">
        <v>1</v>
      </c>
      <c r="E672" s="15">
        <v>22827.8</v>
      </c>
      <c r="F672" s="7"/>
      <c r="G672" s="7"/>
      <c r="H672" s="44" t="s">
        <v>637</v>
      </c>
      <c r="I672" s="21" t="s">
        <v>181</v>
      </c>
      <c r="J672" s="21" t="s">
        <v>181</v>
      </c>
      <c r="K672" s="10"/>
    </row>
    <row r="673" spans="1:11" s="11" customFormat="1" ht="12.75" x14ac:dyDescent="0.25">
      <c r="A673" s="118" t="s">
        <v>5</v>
      </c>
      <c r="B673" s="118"/>
      <c r="C673" s="10"/>
      <c r="D673" s="16"/>
      <c r="E673" s="16"/>
      <c r="F673" s="80">
        <f>SUM(F674:F688)</f>
        <v>2798.61</v>
      </c>
      <c r="G673" s="80">
        <f>SUM(G674:G688)</f>
        <v>3806.61</v>
      </c>
      <c r="H673" s="67" t="s">
        <v>42</v>
      </c>
      <c r="I673" s="10"/>
      <c r="J673" s="10"/>
      <c r="K673" s="10"/>
    </row>
    <row r="674" spans="1:11" s="11" customFormat="1" ht="12.75" x14ac:dyDescent="0.25">
      <c r="A674" s="50">
        <v>1</v>
      </c>
      <c r="B674" s="57" t="s">
        <v>638</v>
      </c>
      <c r="C674" s="21"/>
      <c r="D674" s="14"/>
      <c r="E674" s="14"/>
      <c r="F674" s="51">
        <v>392</v>
      </c>
      <c r="G674" s="51">
        <f>F674*2</f>
        <v>784</v>
      </c>
      <c r="H674" s="9"/>
      <c r="I674" s="105" t="s">
        <v>27</v>
      </c>
      <c r="J674" s="105" t="s">
        <v>27</v>
      </c>
      <c r="K674" s="10"/>
    </row>
    <row r="675" spans="1:11" s="11" customFormat="1" ht="12.75" x14ac:dyDescent="0.25">
      <c r="A675" s="50">
        <v>2</v>
      </c>
      <c r="B675" s="84" t="s">
        <v>639</v>
      </c>
      <c r="C675" s="21"/>
      <c r="D675" s="14"/>
      <c r="E675" s="14"/>
      <c r="F675" s="51">
        <v>308</v>
      </c>
      <c r="G675" s="51">
        <f>F675*2</f>
        <v>616</v>
      </c>
      <c r="H675" s="9"/>
      <c r="I675" s="105"/>
      <c r="J675" s="105"/>
      <c r="K675" s="10"/>
    </row>
    <row r="676" spans="1:11" s="11" customFormat="1" ht="12.75" x14ac:dyDescent="0.25">
      <c r="A676" s="50">
        <v>3</v>
      </c>
      <c r="B676" s="84" t="s">
        <v>640</v>
      </c>
      <c r="C676" s="21"/>
      <c r="D676" s="14"/>
      <c r="E676" s="14"/>
      <c r="F676" s="51">
        <v>308</v>
      </c>
      <c r="G676" s="51">
        <f>F676*2</f>
        <v>616</v>
      </c>
      <c r="H676" s="9"/>
      <c r="I676" s="105"/>
      <c r="J676" s="105"/>
      <c r="K676" s="10"/>
    </row>
    <row r="677" spans="1:11" s="11" customFormat="1" ht="12.75" x14ac:dyDescent="0.25">
      <c r="A677" s="50">
        <v>4</v>
      </c>
      <c r="B677" s="84" t="s">
        <v>641</v>
      </c>
      <c r="C677" s="21"/>
      <c r="D677" s="14"/>
      <c r="E677" s="14"/>
      <c r="F677" s="51">
        <v>160</v>
      </c>
      <c r="G677" s="51">
        <f t="shared" ref="G677:G688" si="33">F677</f>
        <v>160</v>
      </c>
      <c r="H677" s="9"/>
      <c r="I677" s="105"/>
      <c r="J677" s="105"/>
      <c r="K677" s="10"/>
    </row>
    <row r="678" spans="1:11" s="11" customFormat="1" ht="12.75" x14ac:dyDescent="0.25">
      <c r="A678" s="50">
        <v>5</v>
      </c>
      <c r="B678" s="84" t="s">
        <v>642</v>
      </c>
      <c r="C678" s="21"/>
      <c r="D678" s="14"/>
      <c r="E678" s="14"/>
      <c r="F678" s="51">
        <v>160</v>
      </c>
      <c r="G678" s="51">
        <f t="shared" si="33"/>
        <v>160</v>
      </c>
      <c r="H678" s="9"/>
      <c r="I678" s="105" t="s">
        <v>14</v>
      </c>
      <c r="J678" s="105" t="s">
        <v>14</v>
      </c>
      <c r="K678" s="10"/>
    </row>
    <row r="679" spans="1:11" s="11" customFormat="1" ht="12.75" x14ac:dyDescent="0.25">
      <c r="A679" s="50">
        <v>6</v>
      </c>
      <c r="B679" s="84" t="s">
        <v>643</v>
      </c>
      <c r="C679" s="21"/>
      <c r="D679" s="14"/>
      <c r="E679" s="14"/>
      <c r="F679" s="51">
        <v>160</v>
      </c>
      <c r="G679" s="51">
        <f t="shared" si="33"/>
        <v>160</v>
      </c>
      <c r="H679" s="9"/>
      <c r="I679" s="105"/>
      <c r="J679" s="105"/>
      <c r="K679" s="10"/>
    </row>
    <row r="680" spans="1:11" s="11" customFormat="1" ht="25.5" x14ac:dyDescent="0.25">
      <c r="A680" s="50">
        <v>7</v>
      </c>
      <c r="B680" s="84" t="s">
        <v>644</v>
      </c>
      <c r="C680" s="21"/>
      <c r="D680" s="14"/>
      <c r="E680" s="14"/>
      <c r="F680" s="51">
        <v>243</v>
      </c>
      <c r="G680" s="51">
        <f t="shared" si="33"/>
        <v>243</v>
      </c>
      <c r="H680" s="9"/>
      <c r="I680" s="105" t="s">
        <v>645</v>
      </c>
      <c r="J680" s="105" t="s">
        <v>645</v>
      </c>
      <c r="K680" s="10"/>
    </row>
    <row r="681" spans="1:11" s="11" customFormat="1" ht="25.5" x14ac:dyDescent="0.25">
      <c r="A681" s="50">
        <v>8</v>
      </c>
      <c r="B681" s="84" t="s">
        <v>646</v>
      </c>
      <c r="C681" s="21"/>
      <c r="D681" s="14"/>
      <c r="E681" s="14"/>
      <c r="F681" s="51">
        <v>288</v>
      </c>
      <c r="G681" s="51">
        <f t="shared" si="33"/>
        <v>288</v>
      </c>
      <c r="H681" s="9"/>
      <c r="I681" s="105"/>
      <c r="J681" s="105"/>
      <c r="K681" s="10"/>
    </row>
    <row r="682" spans="1:11" s="11" customFormat="1" ht="25.5" x14ac:dyDescent="0.25">
      <c r="A682" s="50">
        <v>9</v>
      </c>
      <c r="B682" s="84" t="s">
        <v>647</v>
      </c>
      <c r="C682" s="21"/>
      <c r="D682" s="14"/>
      <c r="E682" s="14"/>
      <c r="F682" s="51">
        <v>243</v>
      </c>
      <c r="G682" s="51">
        <f t="shared" si="33"/>
        <v>243</v>
      </c>
      <c r="H682" s="9"/>
      <c r="I682" s="105"/>
      <c r="J682" s="105"/>
      <c r="K682" s="10"/>
    </row>
    <row r="683" spans="1:11" s="11" customFormat="1" ht="12.75" x14ac:dyDescent="0.25">
      <c r="A683" s="50">
        <v>10</v>
      </c>
      <c r="B683" s="61" t="s">
        <v>648</v>
      </c>
      <c r="C683" s="21"/>
      <c r="D683" s="14"/>
      <c r="E683" s="14"/>
      <c r="F683" s="51">
        <v>176</v>
      </c>
      <c r="G683" s="51">
        <f t="shared" si="33"/>
        <v>176</v>
      </c>
      <c r="H683" s="9"/>
      <c r="I683" s="21" t="s">
        <v>649</v>
      </c>
      <c r="J683" s="21" t="s">
        <v>649</v>
      </c>
      <c r="K683" s="10"/>
    </row>
    <row r="684" spans="1:11" s="11" customFormat="1" ht="12.75" x14ac:dyDescent="0.25">
      <c r="A684" s="50">
        <v>11</v>
      </c>
      <c r="B684" s="61" t="s">
        <v>650</v>
      </c>
      <c r="C684" s="21"/>
      <c r="D684" s="14"/>
      <c r="E684" s="14"/>
      <c r="F684" s="51">
        <v>153</v>
      </c>
      <c r="G684" s="51">
        <f t="shared" si="33"/>
        <v>153</v>
      </c>
      <c r="H684" s="9"/>
      <c r="I684" s="21" t="s">
        <v>651</v>
      </c>
      <c r="J684" s="21" t="s">
        <v>651</v>
      </c>
      <c r="K684" s="10"/>
    </row>
    <row r="685" spans="1:11" s="11" customFormat="1" ht="12.75" x14ac:dyDescent="0.25">
      <c r="A685" s="50">
        <v>12</v>
      </c>
      <c r="B685" s="68" t="s">
        <v>18</v>
      </c>
      <c r="C685" s="50"/>
      <c r="D685" s="14"/>
      <c r="E685" s="14"/>
      <c r="F685" s="51">
        <v>9.61</v>
      </c>
      <c r="G685" s="51">
        <f t="shared" si="33"/>
        <v>9.61</v>
      </c>
      <c r="H685" s="44"/>
      <c r="I685" s="45" t="s">
        <v>18</v>
      </c>
      <c r="J685" s="45" t="s">
        <v>18</v>
      </c>
      <c r="K685" s="46"/>
    </row>
    <row r="686" spans="1:11" s="11" customFormat="1" ht="12.75" x14ac:dyDescent="0.25">
      <c r="A686" s="50">
        <v>13</v>
      </c>
      <c r="B686" s="84" t="s">
        <v>652</v>
      </c>
      <c r="C686" s="50"/>
      <c r="D686" s="14"/>
      <c r="E686" s="14"/>
      <c r="F686" s="51">
        <v>66</v>
      </c>
      <c r="G686" s="51">
        <f t="shared" si="33"/>
        <v>66</v>
      </c>
      <c r="H686" s="57"/>
      <c r="I686" s="120" t="s">
        <v>653</v>
      </c>
      <c r="J686" s="120" t="s">
        <v>653</v>
      </c>
      <c r="K686" s="50"/>
    </row>
    <row r="687" spans="1:11" s="11" customFormat="1" ht="12.75" x14ac:dyDescent="0.25">
      <c r="A687" s="50">
        <v>14</v>
      </c>
      <c r="B687" s="121" t="s">
        <v>654</v>
      </c>
      <c r="C687" s="121"/>
      <c r="D687" s="14"/>
      <c r="E687" s="14"/>
      <c r="F687" s="51">
        <v>66</v>
      </c>
      <c r="G687" s="51">
        <f t="shared" si="33"/>
        <v>66</v>
      </c>
      <c r="H687" s="57"/>
      <c r="I687" s="120"/>
      <c r="J687" s="120"/>
      <c r="K687" s="50"/>
    </row>
    <row r="688" spans="1:11" s="11" customFormat="1" ht="12.75" x14ac:dyDescent="0.25">
      <c r="A688" s="50">
        <v>15</v>
      </c>
      <c r="B688" s="84" t="s">
        <v>655</v>
      </c>
      <c r="C688" s="50"/>
      <c r="D688" s="14"/>
      <c r="E688" s="14"/>
      <c r="F688" s="51">
        <v>66</v>
      </c>
      <c r="G688" s="51">
        <f t="shared" si="33"/>
        <v>66</v>
      </c>
      <c r="H688" s="57"/>
      <c r="I688" s="120"/>
      <c r="J688" s="120"/>
      <c r="K688" s="50"/>
    </row>
    <row r="689" spans="1:11" s="11" customFormat="1" ht="23.25" customHeight="1" x14ac:dyDescent="0.25">
      <c r="A689" s="50">
        <v>16</v>
      </c>
      <c r="B689" s="84" t="s">
        <v>695</v>
      </c>
      <c r="C689" s="50"/>
      <c r="D689" s="14"/>
      <c r="E689" s="14"/>
      <c r="F689" s="51">
        <v>1399</v>
      </c>
      <c r="G689" s="51">
        <v>1577</v>
      </c>
      <c r="H689" s="57"/>
      <c r="I689" s="45" t="s">
        <v>697</v>
      </c>
      <c r="J689" s="45" t="s">
        <v>697</v>
      </c>
      <c r="K689" s="50"/>
    </row>
    <row r="690" spans="1:11" s="11" customFormat="1" ht="39" x14ac:dyDescent="0.25">
      <c r="A690" s="41">
        <v>56</v>
      </c>
      <c r="B690" s="48" t="s">
        <v>752</v>
      </c>
      <c r="C690" s="46"/>
      <c r="D690" s="80">
        <f>D692</f>
        <v>1</v>
      </c>
      <c r="E690" s="80">
        <f>E692</f>
        <v>3846.7</v>
      </c>
      <c r="F690" s="80">
        <f>F693</f>
        <v>678</v>
      </c>
      <c r="G690" s="80">
        <f>G693</f>
        <v>887</v>
      </c>
      <c r="H690" s="9"/>
      <c r="I690" s="21"/>
      <c r="J690" s="21"/>
      <c r="K690" s="10"/>
    </row>
    <row r="691" spans="1:11" s="11" customFormat="1" ht="12.75" x14ac:dyDescent="0.25">
      <c r="A691" s="117" t="s">
        <v>233</v>
      </c>
      <c r="B691" s="117"/>
      <c r="C691" s="46"/>
      <c r="D691" s="14"/>
      <c r="E691" s="80"/>
      <c r="F691" s="15"/>
      <c r="G691" s="15"/>
      <c r="H691" s="9"/>
      <c r="I691" s="21"/>
      <c r="J691" s="21"/>
      <c r="K691" s="10"/>
    </row>
    <row r="692" spans="1:11" s="11" customFormat="1" ht="25.5" x14ac:dyDescent="0.25">
      <c r="A692" s="50">
        <v>1</v>
      </c>
      <c r="B692" s="12" t="s">
        <v>178</v>
      </c>
      <c r="C692" s="46" t="s">
        <v>368</v>
      </c>
      <c r="D692" s="14">
        <v>1</v>
      </c>
      <c r="E692" s="15">
        <v>3846.7</v>
      </c>
      <c r="F692" s="7"/>
      <c r="G692" s="7"/>
      <c r="H692" s="44" t="s">
        <v>656</v>
      </c>
      <c r="I692" s="21" t="s">
        <v>181</v>
      </c>
      <c r="J692" s="21" t="s">
        <v>181</v>
      </c>
      <c r="K692" s="10"/>
    </row>
    <row r="693" spans="1:11" s="11" customFormat="1" ht="12.75" x14ac:dyDescent="0.25">
      <c r="A693" s="118" t="s">
        <v>5</v>
      </c>
      <c r="B693" s="118"/>
      <c r="C693" s="46"/>
      <c r="D693" s="14"/>
      <c r="E693" s="15"/>
      <c r="F693" s="80">
        <f>SUM(F694:F697)</f>
        <v>678</v>
      </c>
      <c r="G693" s="80">
        <f>SUM(G694:G697)</f>
        <v>887</v>
      </c>
      <c r="H693" s="20" t="s">
        <v>42</v>
      </c>
      <c r="I693" s="21"/>
      <c r="J693" s="21"/>
      <c r="K693" s="10"/>
    </row>
    <row r="694" spans="1:11" s="11" customFormat="1" ht="12.75" x14ac:dyDescent="0.25">
      <c r="A694" s="50">
        <v>1</v>
      </c>
      <c r="B694" s="68" t="s">
        <v>657</v>
      </c>
      <c r="C694" s="46"/>
      <c r="D694" s="14"/>
      <c r="E694" s="15"/>
      <c r="F694" s="15">
        <v>209</v>
      </c>
      <c r="G694" s="15">
        <v>418</v>
      </c>
      <c r="H694" s="9"/>
      <c r="I694" s="105" t="s">
        <v>27</v>
      </c>
      <c r="J694" s="105" t="s">
        <v>27</v>
      </c>
      <c r="K694" s="10"/>
    </row>
    <row r="695" spans="1:11" s="11" customFormat="1" ht="12.75" x14ac:dyDescent="0.25">
      <c r="A695" s="50">
        <v>2</v>
      </c>
      <c r="B695" s="68" t="s">
        <v>658</v>
      </c>
      <c r="C695" s="46"/>
      <c r="D695" s="14"/>
      <c r="E695" s="15"/>
      <c r="F695" s="15">
        <v>212</v>
      </c>
      <c r="G695" s="15">
        <f>F695</f>
        <v>212</v>
      </c>
      <c r="H695" s="9"/>
      <c r="I695" s="105"/>
      <c r="J695" s="105"/>
      <c r="K695" s="10"/>
    </row>
    <row r="696" spans="1:11" s="11" customFormat="1" ht="12.75" x14ac:dyDescent="0.25">
      <c r="A696" s="50">
        <v>3</v>
      </c>
      <c r="B696" s="68" t="s">
        <v>659</v>
      </c>
      <c r="C696" s="46"/>
      <c r="D696" s="14"/>
      <c r="E696" s="15"/>
      <c r="F696" s="15">
        <v>107</v>
      </c>
      <c r="G696" s="15">
        <f>F696</f>
        <v>107</v>
      </c>
      <c r="H696" s="9"/>
      <c r="I696" s="21" t="s">
        <v>25</v>
      </c>
      <c r="J696" s="21" t="s">
        <v>25</v>
      </c>
      <c r="K696" s="10"/>
    </row>
    <row r="697" spans="1:11" s="11" customFormat="1" ht="12.75" x14ac:dyDescent="0.25">
      <c r="A697" s="50">
        <v>4</v>
      </c>
      <c r="B697" s="68" t="s">
        <v>660</v>
      </c>
      <c r="C697" s="46"/>
      <c r="D697" s="14"/>
      <c r="E697" s="7"/>
      <c r="F697" s="15">
        <v>150</v>
      </c>
      <c r="G697" s="15">
        <f>F697</f>
        <v>150</v>
      </c>
      <c r="H697" s="9"/>
      <c r="I697" s="21" t="s">
        <v>14</v>
      </c>
      <c r="J697" s="21" t="s">
        <v>14</v>
      </c>
      <c r="K697" s="10"/>
    </row>
    <row r="698" spans="1:11" s="11" customFormat="1" ht="42" customHeight="1" x14ac:dyDescent="0.25">
      <c r="A698" s="85">
        <v>57</v>
      </c>
      <c r="B698" s="86" t="s">
        <v>753</v>
      </c>
      <c r="C698" s="87"/>
      <c r="D698" s="88">
        <f>D700</f>
        <v>1</v>
      </c>
      <c r="E698" s="88">
        <f>E700</f>
        <v>6479.3</v>
      </c>
      <c r="F698" s="88">
        <f>F701</f>
        <v>963.7</v>
      </c>
      <c r="G698" s="88">
        <f>G701</f>
        <v>1428.7</v>
      </c>
      <c r="H698" s="89"/>
      <c r="I698" s="90"/>
      <c r="J698" s="90"/>
      <c r="K698" s="90"/>
    </row>
    <row r="699" spans="1:11" s="11" customFormat="1" ht="25.5" x14ac:dyDescent="0.25">
      <c r="A699" s="117" t="s">
        <v>233</v>
      </c>
      <c r="B699" s="117"/>
      <c r="C699" s="46"/>
      <c r="D699" s="14"/>
      <c r="E699" s="15"/>
      <c r="F699" s="15"/>
      <c r="G699" s="15"/>
      <c r="H699" s="48"/>
      <c r="I699" s="21" t="s">
        <v>181</v>
      </c>
      <c r="J699" s="21" t="s">
        <v>181</v>
      </c>
      <c r="K699" s="10"/>
    </row>
    <row r="700" spans="1:11" s="11" customFormat="1" ht="12.75" x14ac:dyDescent="0.25">
      <c r="A700" s="50">
        <v>1</v>
      </c>
      <c r="B700" s="12" t="s">
        <v>178</v>
      </c>
      <c r="C700" s="46" t="s">
        <v>380</v>
      </c>
      <c r="D700" s="14">
        <v>1</v>
      </c>
      <c r="E700" s="15">
        <v>6479.3</v>
      </c>
      <c r="F700" s="7"/>
      <c r="G700" s="7"/>
      <c r="H700" s="44" t="s">
        <v>661</v>
      </c>
      <c r="I700" s="10"/>
      <c r="J700" s="10"/>
      <c r="K700" s="10"/>
    </row>
    <row r="701" spans="1:11" s="11" customFormat="1" ht="12.75" x14ac:dyDescent="0.25">
      <c r="A701" s="118" t="s">
        <v>5</v>
      </c>
      <c r="B701" s="118"/>
      <c r="C701" s="46"/>
      <c r="D701" s="14"/>
      <c r="E701" s="15"/>
      <c r="F701" s="80">
        <f>SUM(F702:F707)</f>
        <v>963.7</v>
      </c>
      <c r="G701" s="80">
        <f>SUM(G702:G707)</f>
        <v>1428.7</v>
      </c>
      <c r="H701" s="67" t="s">
        <v>42</v>
      </c>
      <c r="I701" s="10"/>
      <c r="J701" s="10"/>
      <c r="K701" s="10"/>
    </row>
    <row r="702" spans="1:11" s="11" customFormat="1" ht="12.75" x14ac:dyDescent="0.25">
      <c r="A702" s="50">
        <v>1</v>
      </c>
      <c r="B702" s="13" t="s">
        <v>662</v>
      </c>
      <c r="C702" s="46"/>
      <c r="D702" s="14"/>
      <c r="E702" s="15"/>
      <c r="F702" s="15">
        <v>240</v>
      </c>
      <c r="G702" s="15">
        <f>F702*2</f>
        <v>480</v>
      </c>
      <c r="H702" s="9"/>
      <c r="I702" s="21" t="s">
        <v>25</v>
      </c>
      <c r="J702" s="21" t="s">
        <v>25</v>
      </c>
      <c r="K702" s="10"/>
    </row>
    <row r="703" spans="1:11" s="11" customFormat="1" ht="12.75" x14ac:dyDescent="0.25">
      <c r="A703" s="50">
        <v>2</v>
      </c>
      <c r="B703" s="13" t="s">
        <v>663</v>
      </c>
      <c r="C703" s="46"/>
      <c r="D703" s="14"/>
      <c r="E703" s="15"/>
      <c r="F703" s="15">
        <v>225</v>
      </c>
      <c r="G703" s="15">
        <f>F703*2</f>
        <v>450</v>
      </c>
      <c r="H703" s="9"/>
      <c r="I703" s="21" t="s">
        <v>27</v>
      </c>
      <c r="J703" s="21" t="s">
        <v>27</v>
      </c>
      <c r="K703" s="10"/>
    </row>
    <row r="704" spans="1:11" s="11" customFormat="1" ht="12.75" x14ac:dyDescent="0.25">
      <c r="A704" s="50">
        <v>3</v>
      </c>
      <c r="B704" s="13" t="s">
        <v>664</v>
      </c>
      <c r="C704" s="46"/>
      <c r="D704" s="14"/>
      <c r="E704" s="15"/>
      <c r="F704" s="15">
        <v>184</v>
      </c>
      <c r="G704" s="15">
        <f>F704</f>
        <v>184</v>
      </c>
      <c r="H704" s="9"/>
      <c r="I704" s="21" t="s">
        <v>27</v>
      </c>
      <c r="J704" s="21" t="s">
        <v>27</v>
      </c>
      <c r="K704" s="10"/>
    </row>
    <row r="705" spans="1:11" s="11" customFormat="1" ht="12.75" x14ac:dyDescent="0.25">
      <c r="A705" s="50">
        <v>4</v>
      </c>
      <c r="B705" s="13" t="s">
        <v>665</v>
      </c>
      <c r="C705" s="46"/>
      <c r="D705" s="14"/>
      <c r="E705" s="15"/>
      <c r="F705" s="15">
        <v>141</v>
      </c>
      <c r="G705" s="15">
        <v>141</v>
      </c>
      <c r="H705" s="9"/>
      <c r="I705" s="21" t="s">
        <v>28</v>
      </c>
      <c r="J705" s="21" t="s">
        <v>28</v>
      </c>
      <c r="K705" s="10"/>
    </row>
    <row r="706" spans="1:11" s="11" customFormat="1" ht="12.75" x14ac:dyDescent="0.25">
      <c r="A706" s="50">
        <v>5</v>
      </c>
      <c r="B706" s="13" t="s">
        <v>666</v>
      </c>
      <c r="C706" s="46"/>
      <c r="D706" s="14"/>
      <c r="E706" s="15"/>
      <c r="F706" s="15">
        <v>152</v>
      </c>
      <c r="G706" s="15">
        <v>152</v>
      </c>
      <c r="H706" s="9"/>
      <c r="I706" s="21" t="s">
        <v>169</v>
      </c>
      <c r="J706" s="21" t="s">
        <v>169</v>
      </c>
      <c r="K706" s="10"/>
    </row>
    <row r="707" spans="1:11" s="11" customFormat="1" ht="12.75" x14ac:dyDescent="0.25">
      <c r="A707" s="50">
        <v>6</v>
      </c>
      <c r="B707" s="13" t="s">
        <v>16</v>
      </c>
      <c r="C707" s="46"/>
      <c r="D707" s="14"/>
      <c r="E707" s="15"/>
      <c r="F707" s="15">
        <v>21.7</v>
      </c>
      <c r="G707" s="15">
        <v>21.7</v>
      </c>
      <c r="H707" s="9"/>
      <c r="I707" s="21" t="s">
        <v>16</v>
      </c>
      <c r="J707" s="21" t="s">
        <v>16</v>
      </c>
      <c r="K707" s="10"/>
    </row>
    <row r="708" spans="1:11" s="11" customFormat="1" ht="54" customHeight="1" x14ac:dyDescent="0.25">
      <c r="A708" s="41">
        <v>58</v>
      </c>
      <c r="B708" s="48" t="s">
        <v>754</v>
      </c>
      <c r="C708" s="46"/>
      <c r="D708" s="7">
        <f>D709</f>
        <v>1</v>
      </c>
      <c r="E708" s="7">
        <f>E709</f>
        <v>3875</v>
      </c>
      <c r="F708" s="7">
        <f>F711</f>
        <v>1233.5</v>
      </c>
      <c r="G708" s="7">
        <f>G711</f>
        <v>1802</v>
      </c>
      <c r="H708" s="9"/>
      <c r="I708" s="10"/>
      <c r="J708" s="10"/>
      <c r="K708" s="10"/>
    </row>
    <row r="709" spans="1:11" s="11" customFormat="1" ht="12.75" x14ac:dyDescent="0.25">
      <c r="A709" s="117" t="s">
        <v>233</v>
      </c>
      <c r="B709" s="117"/>
      <c r="C709" s="46"/>
      <c r="D709" s="14">
        <f>D710</f>
        <v>1</v>
      </c>
      <c r="E709" s="15">
        <v>3875</v>
      </c>
      <c r="F709" s="15"/>
      <c r="G709" s="15"/>
      <c r="H709" s="9"/>
      <c r="I709" s="10"/>
      <c r="J709" s="10"/>
      <c r="K709" s="10"/>
    </row>
    <row r="710" spans="1:11" s="11" customFormat="1" ht="25.5" x14ac:dyDescent="0.25">
      <c r="A710" s="50">
        <v>1</v>
      </c>
      <c r="B710" s="12" t="s">
        <v>178</v>
      </c>
      <c r="C710" s="46" t="s">
        <v>409</v>
      </c>
      <c r="D710" s="14">
        <v>1</v>
      </c>
      <c r="E710" s="15">
        <v>3875</v>
      </c>
      <c r="F710" s="80"/>
      <c r="G710" s="80"/>
      <c r="H710" s="59" t="s">
        <v>24</v>
      </c>
      <c r="I710" s="21" t="s">
        <v>181</v>
      </c>
      <c r="J710" s="21" t="s">
        <v>181</v>
      </c>
      <c r="K710" s="10"/>
    </row>
    <row r="711" spans="1:11" s="11" customFormat="1" ht="12.75" x14ac:dyDescent="0.25">
      <c r="A711" s="118" t="s">
        <v>5</v>
      </c>
      <c r="B711" s="118"/>
      <c r="C711" s="46"/>
      <c r="D711" s="14"/>
      <c r="E711" s="15"/>
      <c r="F711" s="7">
        <f>SUM(F712:F722)</f>
        <v>1233.5</v>
      </c>
      <c r="G711" s="7">
        <f>SUM(G712:G722)</f>
        <v>1802</v>
      </c>
      <c r="H711" s="67" t="s">
        <v>42</v>
      </c>
      <c r="I711" s="10"/>
      <c r="J711" s="10"/>
      <c r="K711" s="10"/>
    </row>
    <row r="712" spans="1:11" s="11" customFormat="1" ht="12.75" x14ac:dyDescent="0.25">
      <c r="A712" s="50">
        <v>1</v>
      </c>
      <c r="B712" s="13" t="s">
        <v>667</v>
      </c>
      <c r="C712" s="46"/>
      <c r="D712" s="14"/>
      <c r="E712" s="15"/>
      <c r="F712" s="15">
        <v>240</v>
      </c>
      <c r="G712" s="15">
        <f>F712*2</f>
        <v>480</v>
      </c>
      <c r="H712" s="9"/>
      <c r="I712" s="21" t="s">
        <v>25</v>
      </c>
      <c r="J712" s="21" t="s">
        <v>25</v>
      </c>
      <c r="K712" s="10"/>
    </row>
    <row r="713" spans="1:11" s="11" customFormat="1" ht="12.75" x14ac:dyDescent="0.25">
      <c r="A713" s="50">
        <v>2</v>
      </c>
      <c r="B713" s="13" t="s">
        <v>668</v>
      </c>
      <c r="C713" s="46"/>
      <c r="D713" s="14"/>
      <c r="E713" s="15"/>
      <c r="F713" s="15">
        <v>70.400000000000006</v>
      </c>
      <c r="G713" s="15">
        <f>F713</f>
        <v>70.400000000000006</v>
      </c>
      <c r="H713" s="9"/>
      <c r="I713" s="105" t="s">
        <v>14</v>
      </c>
      <c r="J713" s="105" t="s">
        <v>14</v>
      </c>
      <c r="K713" s="10"/>
    </row>
    <row r="714" spans="1:11" s="11" customFormat="1" ht="12.75" x14ac:dyDescent="0.25">
      <c r="A714" s="50">
        <v>3</v>
      </c>
      <c r="B714" s="13" t="s">
        <v>669</v>
      </c>
      <c r="C714" s="46"/>
      <c r="D714" s="14"/>
      <c r="E714" s="15"/>
      <c r="F714" s="15">
        <v>116</v>
      </c>
      <c r="G714" s="15">
        <f>F714</f>
        <v>116</v>
      </c>
      <c r="H714" s="9"/>
      <c r="I714" s="105"/>
      <c r="J714" s="105"/>
      <c r="K714" s="10"/>
    </row>
    <row r="715" spans="1:11" s="11" customFormat="1" ht="12.75" x14ac:dyDescent="0.25">
      <c r="A715" s="50">
        <v>4</v>
      </c>
      <c r="B715" s="13" t="s">
        <v>670</v>
      </c>
      <c r="C715" s="46"/>
      <c r="D715" s="14"/>
      <c r="E715" s="15"/>
      <c r="F715" s="15">
        <v>25.2</v>
      </c>
      <c r="G715" s="15">
        <f>F715</f>
        <v>25.2</v>
      </c>
      <c r="H715" s="9"/>
      <c r="I715" s="105"/>
      <c r="J715" s="105"/>
      <c r="K715" s="10"/>
    </row>
    <row r="716" spans="1:11" s="11" customFormat="1" ht="12.75" x14ac:dyDescent="0.25">
      <c r="A716" s="50">
        <v>5</v>
      </c>
      <c r="B716" s="13" t="s">
        <v>671</v>
      </c>
      <c r="C716" s="46"/>
      <c r="D716" s="14"/>
      <c r="E716" s="15"/>
      <c r="F716" s="15">
        <v>328.5</v>
      </c>
      <c r="G716" s="15">
        <f>F716*2</f>
        <v>657</v>
      </c>
      <c r="H716" s="9"/>
      <c r="I716" s="21" t="s">
        <v>27</v>
      </c>
      <c r="J716" s="21" t="s">
        <v>27</v>
      </c>
      <c r="K716" s="10"/>
    </row>
    <row r="717" spans="1:11" s="11" customFormat="1" ht="12.75" x14ac:dyDescent="0.25">
      <c r="A717" s="50">
        <v>6</v>
      </c>
      <c r="B717" s="13" t="s">
        <v>672</v>
      </c>
      <c r="C717" s="46"/>
      <c r="D717" s="14"/>
      <c r="E717" s="15"/>
      <c r="F717" s="15">
        <v>198</v>
      </c>
      <c r="G717" s="15">
        <f t="shared" ref="G717:G722" si="34">F717</f>
        <v>198</v>
      </c>
      <c r="H717" s="9"/>
      <c r="I717" s="105" t="s">
        <v>645</v>
      </c>
      <c r="J717" s="105" t="s">
        <v>645</v>
      </c>
      <c r="K717" s="10"/>
    </row>
    <row r="718" spans="1:11" s="11" customFormat="1" ht="12.75" x14ac:dyDescent="0.25">
      <c r="A718" s="50">
        <v>7</v>
      </c>
      <c r="B718" s="13" t="s">
        <v>673</v>
      </c>
      <c r="C718" s="46"/>
      <c r="D718" s="14"/>
      <c r="E718" s="15"/>
      <c r="F718" s="15">
        <v>162</v>
      </c>
      <c r="G718" s="15">
        <f t="shared" si="34"/>
        <v>162</v>
      </c>
      <c r="H718" s="9"/>
      <c r="I718" s="105"/>
      <c r="J718" s="105"/>
      <c r="K718" s="10"/>
    </row>
    <row r="719" spans="1:11" s="11" customFormat="1" ht="12.75" x14ac:dyDescent="0.25">
      <c r="A719" s="50">
        <v>8</v>
      </c>
      <c r="B719" s="13" t="s">
        <v>674</v>
      </c>
      <c r="C719" s="46"/>
      <c r="D719" s="14"/>
      <c r="E719" s="15"/>
      <c r="F719" s="15">
        <v>39.200000000000003</v>
      </c>
      <c r="G719" s="15">
        <f t="shared" si="34"/>
        <v>39.200000000000003</v>
      </c>
      <c r="H719" s="9"/>
      <c r="I719" s="105" t="s">
        <v>16</v>
      </c>
      <c r="J719" s="105" t="s">
        <v>16</v>
      </c>
      <c r="K719" s="10"/>
    </row>
    <row r="720" spans="1:11" s="11" customFormat="1" ht="12.75" x14ac:dyDescent="0.25">
      <c r="A720" s="50">
        <v>9</v>
      </c>
      <c r="B720" s="13" t="s">
        <v>675</v>
      </c>
      <c r="C720" s="46"/>
      <c r="D720" s="14"/>
      <c r="E720" s="15"/>
      <c r="F720" s="15">
        <v>14</v>
      </c>
      <c r="G720" s="15">
        <f t="shared" si="34"/>
        <v>14</v>
      </c>
      <c r="H720" s="9"/>
      <c r="I720" s="105"/>
      <c r="J720" s="105"/>
      <c r="K720" s="10"/>
    </row>
    <row r="721" spans="1:11" s="11" customFormat="1" ht="12.75" x14ac:dyDescent="0.25">
      <c r="A721" s="50">
        <v>10</v>
      </c>
      <c r="B721" s="13" t="s">
        <v>676</v>
      </c>
      <c r="C721" s="46"/>
      <c r="D721" s="14"/>
      <c r="E721" s="15"/>
      <c r="F721" s="15">
        <v>28</v>
      </c>
      <c r="G721" s="15">
        <f t="shared" si="34"/>
        <v>28</v>
      </c>
      <c r="H721" s="9"/>
      <c r="I721" s="105"/>
      <c r="J721" s="105"/>
      <c r="K721" s="10"/>
    </row>
    <row r="722" spans="1:11" s="11" customFormat="1" ht="12.75" x14ac:dyDescent="0.25">
      <c r="A722" s="50">
        <v>11</v>
      </c>
      <c r="B722" s="13" t="s">
        <v>18</v>
      </c>
      <c r="C722" s="46"/>
      <c r="D722" s="14"/>
      <c r="E722" s="15"/>
      <c r="F722" s="15">
        <v>12.2</v>
      </c>
      <c r="G722" s="15">
        <f t="shared" si="34"/>
        <v>12.2</v>
      </c>
      <c r="H722" s="9"/>
      <c r="I722" s="21" t="s">
        <v>18</v>
      </c>
      <c r="J722" s="21" t="s">
        <v>18</v>
      </c>
      <c r="K722" s="10"/>
    </row>
    <row r="723" spans="1:11" s="11" customFormat="1" ht="38.25" x14ac:dyDescent="0.25">
      <c r="A723" s="41">
        <v>59</v>
      </c>
      <c r="B723" s="48" t="s">
        <v>755</v>
      </c>
      <c r="C723" s="46"/>
      <c r="D723" s="7">
        <f>D724</f>
        <v>1</v>
      </c>
      <c r="E723" s="7">
        <f>E724</f>
        <v>4207.1000000000004</v>
      </c>
      <c r="F723" s="7">
        <f>F726</f>
        <v>1162</v>
      </c>
      <c r="G723" s="7">
        <f>G726</f>
        <v>1466.75</v>
      </c>
      <c r="H723" s="9"/>
      <c r="I723" s="21"/>
      <c r="J723" s="21"/>
      <c r="K723" s="10"/>
    </row>
    <row r="724" spans="1:11" s="11" customFormat="1" ht="27.75" customHeight="1" x14ac:dyDescent="0.25">
      <c r="A724" s="117" t="s">
        <v>233</v>
      </c>
      <c r="B724" s="117"/>
      <c r="C724" s="17"/>
      <c r="D724" s="51">
        <f>D725</f>
        <v>1</v>
      </c>
      <c r="E724" s="51">
        <v>4207.1000000000004</v>
      </c>
      <c r="F724" s="51"/>
      <c r="G724" s="51"/>
      <c r="H724" s="67"/>
      <c r="I724" s="10"/>
      <c r="J724" s="10"/>
      <c r="K724" s="10"/>
    </row>
    <row r="725" spans="1:11" s="11" customFormat="1" ht="25.5" x14ac:dyDescent="0.25">
      <c r="A725" s="50">
        <v>1</v>
      </c>
      <c r="B725" s="12" t="s">
        <v>178</v>
      </c>
      <c r="C725" s="46"/>
      <c r="D725" s="14">
        <v>1</v>
      </c>
      <c r="E725" s="51">
        <v>4207.1000000000004</v>
      </c>
      <c r="F725" s="80"/>
      <c r="G725" s="80"/>
      <c r="H725" s="44" t="s">
        <v>677</v>
      </c>
      <c r="I725" s="21" t="s">
        <v>181</v>
      </c>
      <c r="J725" s="21" t="s">
        <v>181</v>
      </c>
      <c r="K725" s="10"/>
    </row>
    <row r="726" spans="1:11" s="11" customFormat="1" ht="12.75" x14ac:dyDescent="0.25">
      <c r="A726" s="118" t="s">
        <v>5</v>
      </c>
      <c r="B726" s="118"/>
      <c r="C726" s="46"/>
      <c r="D726" s="14"/>
      <c r="E726" s="51"/>
      <c r="F726" s="80">
        <f>SUM(F727:F732)</f>
        <v>1162</v>
      </c>
      <c r="G726" s="80">
        <f>SUM(G727:G732)</f>
        <v>1466.75</v>
      </c>
      <c r="H726" s="20" t="s">
        <v>42</v>
      </c>
      <c r="I726" s="21"/>
      <c r="J726" s="21"/>
      <c r="K726" s="10"/>
    </row>
    <row r="727" spans="1:11" s="11" customFormat="1" ht="51" x14ac:dyDescent="0.25">
      <c r="A727" s="50">
        <v>1</v>
      </c>
      <c r="B727" s="13" t="s">
        <v>678</v>
      </c>
      <c r="C727" s="46"/>
      <c r="D727" s="14"/>
      <c r="E727" s="51"/>
      <c r="F727" s="51">
        <v>140.25</v>
      </c>
      <c r="G727" s="51">
        <f>F727+304.75</f>
        <v>445</v>
      </c>
      <c r="H727" s="91"/>
      <c r="I727" s="46" t="s">
        <v>679</v>
      </c>
      <c r="J727" s="46" t="s">
        <v>679</v>
      </c>
      <c r="K727" s="10"/>
    </row>
    <row r="728" spans="1:11" s="11" customFormat="1" ht="12.75" x14ac:dyDescent="0.25">
      <c r="A728" s="50">
        <v>2</v>
      </c>
      <c r="B728" s="13" t="s">
        <v>680</v>
      </c>
      <c r="C728" s="46"/>
      <c r="D728" s="14"/>
      <c r="E728" s="51"/>
      <c r="F728" s="51">
        <v>350.75</v>
      </c>
      <c r="G728" s="51">
        <f>F728</f>
        <v>350.75</v>
      </c>
      <c r="H728" s="9"/>
      <c r="I728" s="21" t="s">
        <v>17</v>
      </c>
      <c r="J728" s="21" t="str">
        <f>I728</f>
        <v>Nhà làm việc</v>
      </c>
      <c r="K728" s="10"/>
    </row>
    <row r="729" spans="1:11" s="11" customFormat="1" ht="12.75" x14ac:dyDescent="0.25">
      <c r="A729" s="50">
        <v>3</v>
      </c>
      <c r="B729" s="13" t="s">
        <v>681</v>
      </c>
      <c r="C729" s="46"/>
      <c r="D729" s="14"/>
      <c r="E729" s="51"/>
      <c r="F729" s="51">
        <v>304.75</v>
      </c>
      <c r="G729" s="51">
        <f>F729</f>
        <v>304.75</v>
      </c>
      <c r="H729" s="9"/>
      <c r="I729" s="21" t="s">
        <v>27</v>
      </c>
      <c r="J729" s="21" t="s">
        <v>27</v>
      </c>
      <c r="K729" s="10"/>
    </row>
    <row r="730" spans="1:11" s="11" customFormat="1" ht="12.75" x14ac:dyDescent="0.25">
      <c r="A730" s="50">
        <v>4</v>
      </c>
      <c r="B730" s="13" t="s">
        <v>682</v>
      </c>
      <c r="C730" s="46"/>
      <c r="D730" s="14"/>
      <c r="E730" s="51"/>
      <c r="F730" s="51">
        <v>184</v>
      </c>
      <c r="G730" s="51">
        <f>F730</f>
        <v>184</v>
      </c>
      <c r="H730" s="9"/>
      <c r="I730" s="21" t="s">
        <v>14</v>
      </c>
      <c r="J730" s="21" t="s">
        <v>14</v>
      </c>
      <c r="K730" s="10"/>
    </row>
    <row r="731" spans="1:11" s="11" customFormat="1" ht="12.75" x14ac:dyDescent="0.25">
      <c r="A731" s="50">
        <v>5</v>
      </c>
      <c r="B731" s="13" t="s">
        <v>683</v>
      </c>
      <c r="C731" s="46"/>
      <c r="D731" s="14"/>
      <c r="E731" s="51"/>
      <c r="F731" s="51">
        <v>147.25</v>
      </c>
      <c r="G731" s="51">
        <f>F731</f>
        <v>147.25</v>
      </c>
      <c r="H731" s="9"/>
      <c r="I731" s="21" t="s">
        <v>600</v>
      </c>
      <c r="J731" s="21" t="str">
        <f>I731</f>
        <v>Nhà ở bán trú</v>
      </c>
      <c r="K731" s="10"/>
    </row>
    <row r="732" spans="1:11" s="11" customFormat="1" ht="12.75" x14ac:dyDescent="0.25">
      <c r="A732" s="50">
        <v>6</v>
      </c>
      <c r="B732" s="13" t="s">
        <v>684</v>
      </c>
      <c r="C732" s="46"/>
      <c r="D732" s="14"/>
      <c r="E732" s="7"/>
      <c r="F732" s="51">
        <v>35</v>
      </c>
      <c r="G732" s="51">
        <f>F732</f>
        <v>35</v>
      </c>
      <c r="H732" s="9"/>
      <c r="I732" s="21" t="s">
        <v>16</v>
      </c>
      <c r="J732" s="21" t="str">
        <f>I732</f>
        <v>Nhà vệ sinh</v>
      </c>
      <c r="K732" s="10"/>
    </row>
    <row r="733" spans="1:11" s="11" customFormat="1" ht="40.5" customHeight="1" x14ac:dyDescent="0.25">
      <c r="A733" s="41">
        <v>60</v>
      </c>
      <c r="B733" s="48" t="s">
        <v>756</v>
      </c>
      <c r="C733" s="46"/>
      <c r="D733" s="7">
        <f>D735</f>
        <v>1</v>
      </c>
      <c r="E733" s="7">
        <f>E735</f>
        <v>4437.8</v>
      </c>
      <c r="F733" s="7">
        <f>F736</f>
        <v>926.5</v>
      </c>
      <c r="G733" s="7">
        <f>G736</f>
        <v>1154.5</v>
      </c>
      <c r="H733" s="9"/>
      <c r="I733" s="10"/>
      <c r="J733" s="10"/>
      <c r="K733" s="10"/>
    </row>
    <row r="734" spans="1:11" s="11" customFormat="1" ht="12.75" x14ac:dyDescent="0.25">
      <c r="A734" s="117" t="s">
        <v>233</v>
      </c>
      <c r="B734" s="117"/>
      <c r="C734" s="46"/>
      <c r="D734" s="14"/>
      <c r="E734" s="15"/>
      <c r="F734" s="15"/>
      <c r="G734" s="15"/>
      <c r="H734" s="9"/>
      <c r="I734" s="10"/>
      <c r="J734" s="10"/>
      <c r="K734" s="10"/>
    </row>
    <row r="735" spans="1:11" s="11" customFormat="1" ht="25.5" x14ac:dyDescent="0.25">
      <c r="A735" s="50">
        <v>1</v>
      </c>
      <c r="B735" s="12" t="s">
        <v>178</v>
      </c>
      <c r="C735" s="46" t="s">
        <v>396</v>
      </c>
      <c r="D735" s="14">
        <v>1</v>
      </c>
      <c r="E735" s="15">
        <v>4437.8</v>
      </c>
      <c r="F735" s="80"/>
      <c r="G735" s="80"/>
      <c r="H735" s="44" t="s">
        <v>685</v>
      </c>
      <c r="I735" s="21" t="s">
        <v>181</v>
      </c>
      <c r="J735" s="21" t="s">
        <v>181</v>
      </c>
      <c r="K735" s="10"/>
    </row>
    <row r="736" spans="1:11" s="11" customFormat="1" ht="12.75" x14ac:dyDescent="0.25">
      <c r="A736" s="118" t="s">
        <v>5</v>
      </c>
      <c r="B736" s="118"/>
      <c r="C736" s="46"/>
      <c r="D736" s="14"/>
      <c r="E736" s="15"/>
      <c r="F736" s="7">
        <f>SUM(F737:F742)</f>
        <v>926.5</v>
      </c>
      <c r="G736" s="7">
        <f>SUM(G737:G742)</f>
        <v>1154.5</v>
      </c>
      <c r="H736" s="20" t="s">
        <v>42</v>
      </c>
      <c r="I736" s="66"/>
      <c r="J736" s="66"/>
      <c r="K736" s="64"/>
    </row>
    <row r="737" spans="1:11" s="11" customFormat="1" ht="12.75" x14ac:dyDescent="0.25">
      <c r="A737" s="50">
        <v>1</v>
      </c>
      <c r="B737" s="13" t="s">
        <v>686</v>
      </c>
      <c r="C737" s="46"/>
      <c r="D737" s="14"/>
      <c r="E737" s="15"/>
      <c r="F737" s="15">
        <v>228</v>
      </c>
      <c r="G737" s="15">
        <f>2*228</f>
        <v>456</v>
      </c>
      <c r="H737" s="65"/>
      <c r="I737" s="119" t="s">
        <v>27</v>
      </c>
      <c r="J737" s="119" t="s">
        <v>27</v>
      </c>
      <c r="K737" s="64"/>
    </row>
    <row r="738" spans="1:11" s="11" customFormat="1" ht="12.75" x14ac:dyDescent="0.25">
      <c r="A738" s="50">
        <v>2</v>
      </c>
      <c r="B738" s="13" t="s">
        <v>687</v>
      </c>
      <c r="C738" s="46"/>
      <c r="D738" s="14"/>
      <c r="E738" s="15"/>
      <c r="F738" s="15">
        <v>204</v>
      </c>
      <c r="G738" s="15">
        <v>204</v>
      </c>
      <c r="H738" s="65"/>
      <c r="I738" s="119"/>
      <c r="J738" s="119"/>
      <c r="K738" s="64"/>
    </row>
    <row r="739" spans="1:11" s="11" customFormat="1" ht="12.75" x14ac:dyDescent="0.25">
      <c r="A739" s="50">
        <v>3</v>
      </c>
      <c r="B739" s="13" t="s">
        <v>688</v>
      </c>
      <c r="C739" s="46"/>
      <c r="D739" s="14"/>
      <c r="E739" s="15"/>
      <c r="F739" s="15">
        <v>207</v>
      </c>
      <c r="G739" s="15">
        <v>207</v>
      </c>
      <c r="H739" s="65"/>
      <c r="I739" s="66" t="s">
        <v>14</v>
      </c>
      <c r="J739" s="66" t="s">
        <v>14</v>
      </c>
      <c r="K739" s="64"/>
    </row>
    <row r="740" spans="1:11" s="11" customFormat="1" ht="25.5" x14ac:dyDescent="0.25">
      <c r="A740" s="50">
        <v>4</v>
      </c>
      <c r="B740" s="13" t="s">
        <v>689</v>
      </c>
      <c r="C740" s="46"/>
      <c r="D740" s="14"/>
      <c r="E740" s="15"/>
      <c r="F740" s="15">
        <v>180</v>
      </c>
      <c r="G740" s="15">
        <v>180</v>
      </c>
      <c r="H740" s="65"/>
      <c r="I740" s="46" t="s">
        <v>689</v>
      </c>
      <c r="J740" s="46" t="s">
        <v>689</v>
      </c>
      <c r="K740" s="64"/>
    </row>
    <row r="741" spans="1:11" s="11" customFormat="1" ht="12.75" x14ac:dyDescent="0.25">
      <c r="A741" s="50">
        <v>5</v>
      </c>
      <c r="B741" s="13" t="s">
        <v>690</v>
      </c>
      <c r="C741" s="46"/>
      <c r="D741" s="14"/>
      <c r="E741" s="15"/>
      <c r="F741" s="15">
        <v>86</v>
      </c>
      <c r="G741" s="15">
        <v>86</v>
      </c>
      <c r="H741" s="65"/>
      <c r="I741" s="66" t="s">
        <v>14</v>
      </c>
      <c r="J741" s="66" t="s">
        <v>14</v>
      </c>
      <c r="K741" s="64"/>
    </row>
    <row r="742" spans="1:11" s="11" customFormat="1" ht="12.75" x14ac:dyDescent="0.25">
      <c r="A742" s="50">
        <v>6</v>
      </c>
      <c r="B742" s="13" t="s">
        <v>16</v>
      </c>
      <c r="C742" s="46"/>
      <c r="D742" s="14"/>
      <c r="E742" s="14"/>
      <c r="F742" s="15">
        <v>21.5</v>
      </c>
      <c r="G742" s="15">
        <v>21.5</v>
      </c>
      <c r="H742" s="65"/>
      <c r="I742" s="46" t="s">
        <v>16</v>
      </c>
      <c r="J742" s="46" t="s">
        <v>16</v>
      </c>
      <c r="K742" s="64"/>
    </row>
    <row r="746" spans="1:11" ht="12.75" customHeight="1" x14ac:dyDescent="0.25"/>
  </sheetData>
  <mergeCells count="309">
    <mergeCell ref="M2:N3"/>
    <mergeCell ref="I1:K1"/>
    <mergeCell ref="A1:B1"/>
    <mergeCell ref="A2:J2"/>
    <mergeCell ref="A4:A5"/>
    <mergeCell ref="D4:D5"/>
    <mergeCell ref="E4:G4"/>
    <mergeCell ref="H4:H5"/>
    <mergeCell ref="I4:I5"/>
    <mergeCell ref="B4:C5"/>
    <mergeCell ref="J4:J5"/>
    <mergeCell ref="H13:H15"/>
    <mergeCell ref="I14:I16"/>
    <mergeCell ref="J14:J16"/>
    <mergeCell ref="A18:B18"/>
    <mergeCell ref="A20:B20"/>
    <mergeCell ref="A24:B24"/>
    <mergeCell ref="A9:B9"/>
    <mergeCell ref="A12:B12"/>
    <mergeCell ref="K4:K5"/>
    <mergeCell ref="H58:H62"/>
    <mergeCell ref="A44:B44"/>
    <mergeCell ref="A46:B46"/>
    <mergeCell ref="A50:B50"/>
    <mergeCell ref="A52:B52"/>
    <mergeCell ref="A55:B55"/>
    <mergeCell ref="A57:B57"/>
    <mergeCell ref="A26:B26"/>
    <mergeCell ref="A30:B30"/>
    <mergeCell ref="A32:B32"/>
    <mergeCell ref="H34:H36"/>
    <mergeCell ref="A38:B38"/>
    <mergeCell ref="A40:B40"/>
    <mergeCell ref="H77:H80"/>
    <mergeCell ref="I77:I78"/>
    <mergeCell ref="J77:J78"/>
    <mergeCell ref="A84:B84"/>
    <mergeCell ref="A88:B88"/>
    <mergeCell ref="A95:B95"/>
    <mergeCell ref="A64:B64"/>
    <mergeCell ref="A66:B66"/>
    <mergeCell ref="H67:H70"/>
    <mergeCell ref="A73:B73"/>
    <mergeCell ref="A76:B76"/>
    <mergeCell ref="A109:B109"/>
    <mergeCell ref="I110:I111"/>
    <mergeCell ref="J110:J111"/>
    <mergeCell ref="A112:B112"/>
    <mergeCell ref="H113:H115"/>
    <mergeCell ref="I115:I116"/>
    <mergeCell ref="J115:J116"/>
    <mergeCell ref="A99:B99"/>
    <mergeCell ref="H100:H104"/>
    <mergeCell ref="I100:I101"/>
    <mergeCell ref="J100:J101"/>
    <mergeCell ref="I103:I104"/>
    <mergeCell ref="J103:J104"/>
    <mergeCell ref="A138:B138"/>
    <mergeCell ref="A140:B140"/>
    <mergeCell ref="H141:H144"/>
    <mergeCell ref="I142:I143"/>
    <mergeCell ref="J142:J143"/>
    <mergeCell ref="A146:B146"/>
    <mergeCell ref="A118:B118"/>
    <mergeCell ref="A120:B120"/>
    <mergeCell ref="H121:H124"/>
    <mergeCell ref="A126:B126"/>
    <mergeCell ref="A130:B130"/>
    <mergeCell ref="H131:H134"/>
    <mergeCell ref="J165:J166"/>
    <mergeCell ref="A171:B171"/>
    <mergeCell ref="A174:B174"/>
    <mergeCell ref="H175:H177"/>
    <mergeCell ref="A181:B181"/>
    <mergeCell ref="A183:B183"/>
    <mergeCell ref="A151:B151"/>
    <mergeCell ref="H152:H154"/>
    <mergeCell ref="A159:B159"/>
    <mergeCell ref="A162:B162"/>
    <mergeCell ref="I165:I166"/>
    <mergeCell ref="H163:H167"/>
    <mergeCell ref="A197:B197"/>
    <mergeCell ref="I198:I203"/>
    <mergeCell ref="J198:J203"/>
    <mergeCell ref="A204:B204"/>
    <mergeCell ref="H205:H206"/>
    <mergeCell ref="I207:I210"/>
    <mergeCell ref="J207:J210"/>
    <mergeCell ref="H184:H187"/>
    <mergeCell ref="A189:B189"/>
    <mergeCell ref="A191:B191"/>
    <mergeCell ref="H192:H193"/>
    <mergeCell ref="I192:I193"/>
    <mergeCell ref="J192:J193"/>
    <mergeCell ref="I224:I226"/>
    <mergeCell ref="J224:J226"/>
    <mergeCell ref="A228:B228"/>
    <mergeCell ref="A230:B230"/>
    <mergeCell ref="H231:H232"/>
    <mergeCell ref="A234:B234"/>
    <mergeCell ref="A221:B221"/>
    <mergeCell ref="A223:B223"/>
    <mergeCell ref="H224:H226"/>
    <mergeCell ref="A253:B253"/>
    <mergeCell ref="A268:B268"/>
    <mergeCell ref="I269:I277"/>
    <mergeCell ref="J269:J277"/>
    <mergeCell ref="A278:B278"/>
    <mergeCell ref="I279:I285"/>
    <mergeCell ref="J279:J285"/>
    <mergeCell ref="A236:B236"/>
    <mergeCell ref="H237:H238"/>
    <mergeCell ref="I237:I238"/>
    <mergeCell ref="J237:J238"/>
    <mergeCell ref="A242:B242"/>
    <mergeCell ref="I243:I252"/>
    <mergeCell ref="J243:J252"/>
    <mergeCell ref="I306:I313"/>
    <mergeCell ref="J306:J313"/>
    <mergeCell ref="A315:B315"/>
    <mergeCell ref="I316:I319"/>
    <mergeCell ref="J316:J319"/>
    <mergeCell ref="A320:B320"/>
    <mergeCell ref="I290:I291"/>
    <mergeCell ref="J290:J291"/>
    <mergeCell ref="A293:B293"/>
    <mergeCell ref="I294:I302"/>
    <mergeCell ref="J294:J302"/>
    <mergeCell ref="A303:B303"/>
    <mergeCell ref="A367:B367"/>
    <mergeCell ref="I368:I376"/>
    <mergeCell ref="J368:J376"/>
    <mergeCell ref="I323:I325"/>
    <mergeCell ref="J323:J325"/>
    <mergeCell ref="A327:B327"/>
    <mergeCell ref="A337:B337"/>
    <mergeCell ref="I340:I341"/>
    <mergeCell ref="J340:J341"/>
    <mergeCell ref="I344:I351"/>
    <mergeCell ref="J344:J351"/>
    <mergeCell ref="A411:B411"/>
    <mergeCell ref="A415:B415"/>
    <mergeCell ref="I418:I419"/>
    <mergeCell ref="J418:J419"/>
    <mergeCell ref="A421:B421"/>
    <mergeCell ref="I422:I427"/>
    <mergeCell ref="J422:J427"/>
    <mergeCell ref="A377:B377"/>
    <mergeCell ref="A395:B395"/>
    <mergeCell ref="I396:I400"/>
    <mergeCell ref="J396:J400"/>
    <mergeCell ref="A401:B401"/>
    <mergeCell ref="I405:I408"/>
    <mergeCell ref="J405:J408"/>
    <mergeCell ref="A444:B444"/>
    <mergeCell ref="I446:I449"/>
    <mergeCell ref="J446:J449"/>
    <mergeCell ref="A451:B451"/>
    <mergeCell ref="A428:B428"/>
    <mergeCell ref="I429:I430"/>
    <mergeCell ref="J429:J430"/>
    <mergeCell ref="I433:I436"/>
    <mergeCell ref="J433:J436"/>
    <mergeCell ref="A438:B438"/>
    <mergeCell ref="I439:I443"/>
    <mergeCell ref="J439:J443"/>
    <mergeCell ref="A464:B464"/>
    <mergeCell ref="I465:I468"/>
    <mergeCell ref="J465:J468"/>
    <mergeCell ref="A469:B469"/>
    <mergeCell ref="I472:I476"/>
    <mergeCell ref="J472:J476"/>
    <mergeCell ref="I452:I455"/>
    <mergeCell ref="J452:J455"/>
    <mergeCell ref="A456:B456"/>
    <mergeCell ref="I457:I458"/>
    <mergeCell ref="J457:J458"/>
    <mergeCell ref="I460:I461"/>
    <mergeCell ref="J460:J461"/>
    <mergeCell ref="A494:B494"/>
    <mergeCell ref="I495:I500"/>
    <mergeCell ref="J495:J500"/>
    <mergeCell ref="A501:B501"/>
    <mergeCell ref="A478:B478"/>
    <mergeCell ref="I479:I482"/>
    <mergeCell ref="J479:J482"/>
    <mergeCell ref="A483:B483"/>
    <mergeCell ref="I487:I488"/>
    <mergeCell ref="J487:J488"/>
    <mergeCell ref="A556:B556"/>
    <mergeCell ref="I557:I559"/>
    <mergeCell ref="J557:J559"/>
    <mergeCell ref="A536:B536"/>
    <mergeCell ref="I538:I540"/>
    <mergeCell ref="J538:J540"/>
    <mergeCell ref="A541:B541"/>
    <mergeCell ref="I502:I520"/>
    <mergeCell ref="J502:J520"/>
    <mergeCell ref="A522:B522"/>
    <mergeCell ref="I523:I527"/>
    <mergeCell ref="J523:J527"/>
    <mergeCell ref="A528:B528"/>
    <mergeCell ref="I532:I534"/>
    <mergeCell ref="J532:J534"/>
    <mergeCell ref="A568:B568"/>
    <mergeCell ref="I570:I571"/>
    <mergeCell ref="J570:J571"/>
    <mergeCell ref="A573:B573"/>
    <mergeCell ref="I573:I575"/>
    <mergeCell ref="J573:J575"/>
    <mergeCell ref="A560:B560"/>
    <mergeCell ref="I561:I563"/>
    <mergeCell ref="J561:J563"/>
    <mergeCell ref="A565:B565"/>
    <mergeCell ref="I566:I567"/>
    <mergeCell ref="J566:J567"/>
    <mergeCell ref="A586:B586"/>
    <mergeCell ref="I587:I588"/>
    <mergeCell ref="J587:J588"/>
    <mergeCell ref="I590:I592"/>
    <mergeCell ref="J590:J592"/>
    <mergeCell ref="A594:B594"/>
    <mergeCell ref="I595:I596"/>
    <mergeCell ref="J595:J596"/>
    <mergeCell ref="A576:B576"/>
    <mergeCell ref="I579:I580"/>
    <mergeCell ref="J579:J580"/>
    <mergeCell ref="A582:B582"/>
    <mergeCell ref="I583:I585"/>
    <mergeCell ref="J583:J585"/>
    <mergeCell ref="I607:I609"/>
    <mergeCell ref="J607:J609"/>
    <mergeCell ref="A610:B610"/>
    <mergeCell ref="A623:B623"/>
    <mergeCell ref="A625:B625"/>
    <mergeCell ref="I628:I629"/>
    <mergeCell ref="J628:J629"/>
    <mergeCell ref="A597:B597"/>
    <mergeCell ref="I604"/>
    <mergeCell ref="J604"/>
    <mergeCell ref="A606:B606"/>
    <mergeCell ref="A662:B662"/>
    <mergeCell ref="A664:B664"/>
    <mergeCell ref="I666:I667"/>
    <mergeCell ref="J666:J667"/>
    <mergeCell ref="I668:I669"/>
    <mergeCell ref="J668:J669"/>
    <mergeCell ref="A213:B213"/>
    <mergeCell ref="A215:B215"/>
    <mergeCell ref="I216:I219"/>
    <mergeCell ref="J216:J219"/>
    <mergeCell ref="I644:I647"/>
    <mergeCell ref="J644:J647"/>
    <mergeCell ref="I651:I652"/>
    <mergeCell ref="J651:J652"/>
    <mergeCell ref="A654:B654"/>
    <mergeCell ref="A656:B656"/>
    <mergeCell ref="I657:I658"/>
    <mergeCell ref="J657:J658"/>
    <mergeCell ref="A633:B633"/>
    <mergeCell ref="A635:B635"/>
    <mergeCell ref="I638:I639"/>
    <mergeCell ref="J638:J639"/>
    <mergeCell ref="A641:B641"/>
    <mergeCell ref="A643:B643"/>
    <mergeCell ref="I686:I688"/>
    <mergeCell ref="J686:J688"/>
    <mergeCell ref="B687:C687"/>
    <mergeCell ref="A691:B691"/>
    <mergeCell ref="A671:B671"/>
    <mergeCell ref="A673:B673"/>
    <mergeCell ref="I674:I677"/>
    <mergeCell ref="J674:J677"/>
    <mergeCell ref="I678:I679"/>
    <mergeCell ref="J678:J679"/>
    <mergeCell ref="C96:C98"/>
    <mergeCell ref="K97:K98"/>
    <mergeCell ref="K105:K106"/>
    <mergeCell ref="A724:B724"/>
    <mergeCell ref="A726:B726"/>
    <mergeCell ref="A734:B734"/>
    <mergeCell ref="A736:B736"/>
    <mergeCell ref="I737:I738"/>
    <mergeCell ref="J737:J738"/>
    <mergeCell ref="A711:B711"/>
    <mergeCell ref="I713:I715"/>
    <mergeCell ref="J713:J715"/>
    <mergeCell ref="I717:I718"/>
    <mergeCell ref="J717:J718"/>
    <mergeCell ref="I719:I721"/>
    <mergeCell ref="J719:J721"/>
    <mergeCell ref="A693:B693"/>
    <mergeCell ref="I694:I695"/>
    <mergeCell ref="J694:J695"/>
    <mergeCell ref="A699:B699"/>
    <mergeCell ref="A701:B701"/>
    <mergeCell ref="A709:B709"/>
    <mergeCell ref="I680:I682"/>
    <mergeCell ref="J680:J682"/>
    <mergeCell ref="K328:K329"/>
    <mergeCell ref="I352:I355"/>
    <mergeCell ref="J352:J355"/>
    <mergeCell ref="I361:I362"/>
    <mergeCell ref="J361:J362"/>
    <mergeCell ref="K352:K364"/>
    <mergeCell ref="J328:J336"/>
    <mergeCell ref="I328:I336"/>
    <mergeCell ref="H542:H546"/>
    <mergeCell ref="K542:K546"/>
  </mergeCells>
  <printOptions horizontalCentered="1"/>
  <pageMargins left="0.23622047244094491" right="0.23622047244094491" top="0.31496062992125984" bottom="0.43307086614173229" header="0.19685039370078741" footer="0.19685039370078741"/>
  <pageSetup paperSize="9" scale="75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PL1_GIỮ</vt:lpstr>
      <vt:lpstr>PL1_GIỮ!Print_Area</vt:lpstr>
      <vt:lpstr>PL1_GIỮ!Print_Titles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VNN.R9</cp:lastModifiedBy>
  <cp:revision/>
  <cp:lastPrinted>2021-05-10T00:23:17Z</cp:lastPrinted>
  <dcterms:created xsi:type="dcterms:W3CDTF">2019-06-04T09:31:03Z</dcterms:created>
  <dcterms:modified xsi:type="dcterms:W3CDTF">2024-11-14T16:41:38Z</dcterms:modified>
</cp:coreProperties>
</file>