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2" activeTab="2"/>
  </bookViews>
  <sheets>
    <sheet name="2022" sheetId="7" state="hidden" r:id="rId1"/>
    <sheet name="xe ô tô 2021" sheetId="6" state="hidden" r:id="rId2"/>
    <sheet name="2024 xe" sheetId="8" r:id="rId3"/>
  </sheets>
  <definedNames>
    <definedName name="chuong_pl_23_name" localSheetId="1">'xe ô tô 2021'!$A$2</definedName>
    <definedName name="_xlnm.Print_Area" localSheetId="1">'xe ô tô 2021'!$A$1:$N$18</definedName>
  </definedNames>
  <calcPr calcId="144525"/>
</workbook>
</file>

<file path=xl/calcChain.xml><?xml version="1.0" encoding="utf-8"?>
<calcChain xmlns="http://schemas.openxmlformats.org/spreadsheetml/2006/main">
  <c r="O10" i="8" l="1"/>
  <c r="P10" i="8" s="1"/>
  <c r="O11" i="8"/>
  <c r="N9" i="8"/>
  <c r="M9" i="8"/>
  <c r="L9" i="8"/>
  <c r="K9" i="8"/>
  <c r="J9" i="8"/>
  <c r="H9" i="8"/>
  <c r="O10" i="7"/>
  <c r="O11" i="7"/>
  <c r="P17" i="7"/>
  <c r="P16" i="7"/>
  <c r="P15" i="7"/>
  <c r="P14" i="7"/>
  <c r="P13" i="7"/>
  <c r="P10" i="7"/>
  <c r="N9" i="7"/>
  <c r="I9" i="8" l="1"/>
  <c r="P11" i="8"/>
  <c r="P11" i="7"/>
  <c r="O12" i="7"/>
  <c r="P12" i="7" s="1"/>
  <c r="O13" i="7"/>
  <c r="O14" i="7"/>
  <c r="O15" i="7"/>
  <c r="O16" i="7"/>
  <c r="O17" i="7"/>
  <c r="J9" i="7"/>
  <c r="K9" i="7"/>
  <c r="L9" i="7"/>
  <c r="M9" i="7"/>
  <c r="P9" i="7" l="1"/>
  <c r="O9" i="7"/>
  <c r="F10" i="7"/>
  <c r="I9" i="7"/>
  <c r="F17" i="7"/>
  <c r="F16" i="7"/>
  <c r="F15" i="7"/>
  <c r="F23" i="7"/>
  <c r="F14" i="7"/>
  <c r="F13" i="7"/>
  <c r="F12" i="7"/>
  <c r="F11" i="7"/>
  <c r="H9" i="7"/>
  <c r="G9" i="7"/>
  <c r="F9" i="7" l="1"/>
  <c r="G9" i="6"/>
  <c r="H9" i="6"/>
  <c r="F10" i="6"/>
  <c r="F12" i="6" l="1"/>
  <c r="F13" i="6"/>
  <c r="F14" i="6"/>
  <c r="F15" i="6"/>
  <c r="F16" i="6"/>
  <c r="F17" i="6"/>
  <c r="F18" i="6"/>
  <c r="F11" i="6"/>
  <c r="F9" i="6" l="1"/>
  <c r="I18" i="6"/>
  <c r="I9" i="6" s="1"/>
  <c r="P17" i="8" l="1"/>
  <c r="G9" i="8"/>
  <c r="O9" i="8"/>
  <c r="O17" i="8"/>
  <c r="F17" i="8"/>
  <c r="O15" i="8"/>
  <c r="P15" i="8"/>
  <c r="O16" i="8"/>
  <c r="P16" i="8"/>
  <c r="F15" i="8"/>
  <c r="F12" i="8"/>
  <c r="F9" i="8" s="1"/>
  <c r="O12" i="8"/>
  <c r="P12" i="8"/>
  <c r="P9" i="8"/>
  <c r="F14" i="8"/>
  <c r="O14" i="8"/>
  <c r="P14" i="8"/>
  <c r="F13" i="8"/>
  <c r="O13" i="8"/>
  <c r="P13" i="8"/>
  <c r="F16" i="8"/>
</calcChain>
</file>

<file path=xl/sharedStrings.xml><?xml version="1.0" encoding="utf-8"?>
<sst xmlns="http://schemas.openxmlformats.org/spreadsheetml/2006/main" count="172" uniqueCount="48">
  <si>
    <t>Nguyên giá</t>
  </si>
  <si>
    <t>Giá trị còn lại</t>
  </si>
  <si>
    <t>Sử dụng khác</t>
  </si>
  <si>
    <t>Tổng cộng</t>
  </si>
  <si>
    <t>Trong đó</t>
  </si>
  <si>
    <t>Nguồn khác</t>
  </si>
  <si>
    <t>Xe ô tô</t>
  </si>
  <si>
    <t>STT</t>
  </si>
  <si>
    <t>Danh mục xe ô tô và tài sản khác của cơ quan, đơn vị, tổ chức</t>
  </si>
  <si>
    <t>Bộ phận sử dụng</t>
  </si>
  <si>
    <t>Mục đích sử dụng</t>
  </si>
  <si>
    <t>Phục vụ chức danh có tiêu chuẩn</t>
  </si>
  <si>
    <t>Phục vụ công tác chung</t>
  </si>
  <si>
    <t>Phục vụ hoạt động đặc thù</t>
  </si>
  <si>
    <t>Nguồn ngân sách</t>
  </si>
  <si>
    <t>UBND HUYỆN TU MƠ RÔNG</t>
  </si>
  <si>
    <t>Mitshubishi Pajero</t>
  </si>
  <si>
    <t>Toyota Fortuner</t>
  </si>
  <si>
    <t>Ford Ranger</t>
  </si>
  <si>
    <t>BIỂN KIỂM SOÁT</t>
  </si>
  <si>
    <t>82A 0658</t>
  </si>
  <si>
    <t>82A 000.18</t>
  </si>
  <si>
    <t>82B-0657</t>
  </si>
  <si>
    <t>82B-0475</t>
  </si>
  <si>
    <t>82B-0648</t>
  </si>
  <si>
    <t>Huyndai county</t>
  </si>
  <si>
    <t>82B 1288</t>
  </si>
  <si>
    <t>82B-0699</t>
  </si>
  <si>
    <t>82B-0743</t>
  </si>
  <si>
    <t xml:space="preserve"> Xe ô tô chuyên dùng HINO</t>
  </si>
  <si>
    <t xml:space="preserve"> Thaco Foton FD200-4WD </t>
  </si>
  <si>
    <t>82A-00.29</t>
  </si>
  <si>
    <t>TT dịch vụ và
 Đô thị huyện quản lý</t>
  </si>
  <si>
    <t>UBND</t>
  </si>
  <si>
    <t>HU</t>
  </si>
  <si>
    <t>TTVH</t>
  </si>
  <si>
    <t>X</t>
  </si>
  <si>
    <t>Huyện ủy</t>
  </si>
  <si>
    <r>
      <t>Giá trị theo sổ kế toán đến thời điểm công khai </t>
    </r>
    <r>
      <rPr>
        <sz val="10"/>
        <color rgb="FF000000"/>
        <rFont val="Times New Roman"/>
        <family val="1"/>
      </rPr>
      <t>( đồng)</t>
    </r>
  </si>
  <si>
    <t>A</t>
  </si>
  <si>
    <t>Năm sử dụng</t>
  </si>
  <si>
    <t>TỔNG HỢP XE Ô TÔ TRÊN ĐỊA BÀN HUYỆN NĂM 2021
(Kèm theo Báo cáo số         /BC-UBND ngày         tháng         năm 2021 của UBND huyện Tu Mơ Rông)</t>
  </si>
  <si>
    <t>Biều mẫu: 02</t>
  </si>
  <si>
    <t xml:space="preserve">THU HỒI </t>
  </si>
  <si>
    <r>
      <t>Giá trị theo sổ kế toán đến thời điểm công khai </t>
    </r>
    <r>
      <rPr>
        <sz val="10"/>
        <color theme="1"/>
        <rFont val="Times New Roman"/>
        <family val="1"/>
      </rPr>
      <t>( đồng)</t>
    </r>
  </si>
  <si>
    <t>TỔNG HỢP XE Ô TÔ TRÊN ĐỊA BÀN HUYỆN NĂM 2022
(Kèm theo Báo cáo số         /BC-UBND ngày         tháng         năm 2022 của UBND huyện Tu Mơ Rông)</t>
  </si>
  <si>
    <t>Trung tâm Văn hoá, thể thao, du lịch và truyền thông</t>
  </si>
  <si>
    <r>
      <t xml:space="preserve">TỔNG HỢP XE Ô TÔ TRÊN ĐỊA BÀN HUYỆN NĂM 2024
</t>
    </r>
    <r>
      <rPr>
        <i/>
        <sz val="12"/>
        <color rgb="FF000000"/>
        <rFont val="Times New Roman"/>
        <family val="1"/>
      </rPr>
      <t>(Kèm theo Báo cáo số         /BC-UBND ngày         tháng         năm 2024 của UBND huyện Tu Mơ Rông)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</si>
</sst>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  <numFmt numFmtId="166" formatCode="_-* #,##0.00_-;\-* #,##0.00_-;_-* &quot;-&quot;??_-;_-@_-"/>
  </numFmts>
  <fonts count="2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color rgb="FF000000"/>
      <name val="Arial"/>
      <family val="2"/>
    </font>
    <font>
      <sz val="11"/>
      <color indexed="8"/>
      <name val="Calibri"/>
      <family val="2"/>
      <charset val="163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9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0" fontId="17" fillId="0" borderId="0"/>
    <xf numFmtId="166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0" fontId="7" fillId="0" borderId="0" xfId="0" applyFont="1" applyAlignment="1"/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70">
    <cellStyle name="Comma" xfId="1" builtinId="3"/>
    <cellStyle name="Comma 14" xfId="3"/>
    <cellStyle name="Comma 2" xfId="15"/>
    <cellStyle name="Comma 2 2" xfId="65"/>
    <cellStyle name="Comma 3" xfId="66"/>
    <cellStyle name="Comma 4" xfId="14"/>
    <cellStyle name="Comma 5" xfId="68"/>
    <cellStyle name="Comma 6" xfId="69"/>
    <cellStyle name="Comma 8" xfId="5"/>
    <cellStyle name="Comma 9" xfId="10"/>
    <cellStyle name="Normal" xfId="0" builtinId="0"/>
    <cellStyle name="Normal 11" xfId="58"/>
    <cellStyle name="Normal 12" xfId="59"/>
    <cellStyle name="Normal 131" xfId="17"/>
    <cellStyle name="Normal 14" xfId="60"/>
    <cellStyle name="Normal 15" xfId="22"/>
    <cellStyle name="Normal 16" xfId="8"/>
    <cellStyle name="Normal 16 2" xfId="9"/>
    <cellStyle name="Normal 16 3" xfId="45"/>
    <cellStyle name="Normal 17" xfId="46"/>
    <cellStyle name="Normal 19" xfId="47"/>
    <cellStyle name="Normal 2" xfId="7"/>
    <cellStyle name="Normal 2 2" xfId="28"/>
    <cellStyle name="Normal 2 3" xfId="21"/>
    <cellStyle name="Normal 2 4" xfId="13"/>
    <cellStyle name="Normal 21" xfId="23"/>
    <cellStyle name="Normal 22" xfId="48"/>
    <cellStyle name="Normal 23" xfId="64"/>
    <cellStyle name="Normal 24" xfId="25"/>
    <cellStyle name="Normal 25" xfId="26"/>
    <cellStyle name="Normal 26" xfId="27"/>
    <cellStyle name="Normal 28" xfId="24"/>
    <cellStyle name="Normal 3" xfId="67"/>
    <cellStyle name="Normal 30" xfId="49"/>
    <cellStyle name="Normal 31" xfId="50"/>
    <cellStyle name="Normal 32" xfId="51"/>
    <cellStyle name="Normal 33" xfId="52"/>
    <cellStyle name="Normal 34" xfId="53"/>
    <cellStyle name="Normal 35" xfId="29"/>
    <cellStyle name="Normal 36" xfId="30"/>
    <cellStyle name="Normal 37" xfId="31"/>
    <cellStyle name="Normal 38" xfId="32"/>
    <cellStyle name="Normal 39" xfId="33"/>
    <cellStyle name="Normal 4" xfId="4"/>
    <cellStyle name="Normal 4 2" xfId="16"/>
    <cellStyle name="Normal 40" xfId="34"/>
    <cellStyle name="Normal 41" xfId="61"/>
    <cellStyle name="Normal 42" xfId="62"/>
    <cellStyle name="Normal 43" xfId="63"/>
    <cellStyle name="Normal 5" xfId="6"/>
    <cellStyle name="Normal 52" xfId="35"/>
    <cellStyle name="Normal 53" xfId="19"/>
    <cellStyle name="Normal 54" xfId="36"/>
    <cellStyle name="Normal 57" xfId="37"/>
    <cellStyle name="Normal 58" xfId="38"/>
    <cellStyle name="Normal 59" xfId="39"/>
    <cellStyle name="Normal 6" xfId="12"/>
    <cellStyle name="Normal 60" xfId="40"/>
    <cellStyle name="Normal 61" xfId="41"/>
    <cellStyle name="Normal 62" xfId="42"/>
    <cellStyle name="Normal 63" xfId="43"/>
    <cellStyle name="Normal 64" xfId="44"/>
    <cellStyle name="Normal 65" xfId="18"/>
    <cellStyle name="Normal 66" xfId="20"/>
    <cellStyle name="Normal 67" xfId="54"/>
    <cellStyle name="Normal 68" xfId="55"/>
    <cellStyle name="Normal 69" xfId="56"/>
    <cellStyle name="Normal 9" xfId="57"/>
    <cellStyle name="Normal_xe ô tô" xfId="2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C7" workbookViewId="0">
      <selection activeCell="I10" sqref="I10:I17"/>
    </sheetView>
  </sheetViews>
  <sheetFormatPr defaultRowHeight="12.75"/>
  <cols>
    <col min="1" max="1" width="5.28515625" style="8" customWidth="1"/>
    <col min="2" max="2" width="31.5703125" style="20" customWidth="1"/>
    <col min="3" max="3" width="17" style="20" customWidth="1"/>
    <col min="4" max="4" width="15.85546875" style="20" customWidth="1"/>
    <col min="5" max="5" width="7.5703125" style="8" customWidth="1"/>
    <col min="6" max="6" width="16.7109375" style="20" customWidth="1"/>
    <col min="7" max="7" width="16.28515625" style="13" customWidth="1"/>
    <col min="8" max="8" width="11.85546875" style="14" customWidth="1"/>
    <col min="9" max="9" width="16.85546875" style="13" customWidth="1"/>
    <col min="10" max="10" width="8.85546875" style="20" customWidth="1"/>
    <col min="11" max="11" width="7.5703125" style="20" customWidth="1"/>
    <col min="12" max="12" width="9.140625" style="20"/>
    <col min="13" max="13" width="9.28515625" style="20" customWidth="1"/>
    <col min="14" max="14" width="13.7109375" style="20" customWidth="1"/>
    <col min="15" max="15" width="11.85546875" style="20" customWidth="1"/>
    <col min="16" max="16" width="14.42578125" style="20" customWidth="1"/>
    <col min="17" max="16384" width="9.140625" style="20"/>
  </cols>
  <sheetData>
    <row r="1" spans="1:16" ht="30.75" customHeight="1">
      <c r="A1" s="70" t="s">
        <v>15</v>
      </c>
      <c r="B1" s="70"/>
      <c r="C1" s="70"/>
      <c r="D1" s="70"/>
      <c r="E1" s="70"/>
      <c r="F1" s="1"/>
      <c r="G1" s="11"/>
      <c r="H1" s="12"/>
      <c r="I1" s="11"/>
      <c r="J1" s="1"/>
      <c r="K1" s="1"/>
      <c r="L1" s="71" t="s">
        <v>42</v>
      </c>
      <c r="M1" s="71"/>
    </row>
    <row r="2" spans="1:16" ht="41.25" customHeight="1">
      <c r="A2" s="72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6">
      <c r="A3" s="29"/>
    </row>
    <row r="4" spans="1:16" s="1" customFormat="1" ht="24" customHeight="1">
      <c r="A4" s="69" t="s">
        <v>7</v>
      </c>
      <c r="B4" s="69" t="s">
        <v>8</v>
      </c>
      <c r="C4" s="74" t="s">
        <v>19</v>
      </c>
      <c r="D4" s="69" t="s">
        <v>9</v>
      </c>
      <c r="E4" s="69" t="s">
        <v>40</v>
      </c>
      <c r="F4" s="69" t="s">
        <v>38</v>
      </c>
      <c r="G4" s="69"/>
      <c r="H4" s="69"/>
      <c r="I4" s="69"/>
      <c r="J4" s="69" t="s">
        <v>10</v>
      </c>
      <c r="K4" s="69"/>
      <c r="L4" s="69"/>
      <c r="M4" s="69"/>
    </row>
    <row r="5" spans="1:16" s="1" customFormat="1" ht="12.75" customHeight="1">
      <c r="A5" s="69"/>
      <c r="B5" s="69"/>
      <c r="C5" s="75"/>
      <c r="D5" s="69"/>
      <c r="E5" s="69"/>
      <c r="F5" s="69" t="s">
        <v>0</v>
      </c>
      <c r="G5" s="69"/>
      <c r="H5" s="69"/>
      <c r="I5" s="77" t="s">
        <v>1</v>
      </c>
      <c r="J5" s="69" t="s">
        <v>11</v>
      </c>
      <c r="K5" s="69" t="s">
        <v>12</v>
      </c>
      <c r="L5" s="69" t="s">
        <v>13</v>
      </c>
      <c r="M5" s="69" t="s">
        <v>2</v>
      </c>
    </row>
    <row r="6" spans="1:16" s="1" customFormat="1">
      <c r="A6" s="69"/>
      <c r="B6" s="69"/>
      <c r="C6" s="75"/>
      <c r="D6" s="69"/>
      <c r="E6" s="69"/>
      <c r="F6" s="69" t="s">
        <v>3</v>
      </c>
      <c r="G6" s="69" t="s">
        <v>4</v>
      </c>
      <c r="H6" s="69"/>
      <c r="I6" s="78"/>
      <c r="J6" s="69"/>
      <c r="K6" s="69"/>
      <c r="L6" s="69"/>
      <c r="M6" s="69"/>
    </row>
    <row r="7" spans="1:16" s="1" customFormat="1" ht="42" customHeight="1">
      <c r="A7" s="69"/>
      <c r="B7" s="69"/>
      <c r="C7" s="76"/>
      <c r="D7" s="69"/>
      <c r="E7" s="69"/>
      <c r="F7" s="69"/>
      <c r="G7" s="62" t="s">
        <v>14</v>
      </c>
      <c r="H7" s="28" t="s">
        <v>5</v>
      </c>
      <c r="I7" s="79"/>
      <c r="J7" s="69"/>
      <c r="K7" s="69"/>
      <c r="L7" s="69"/>
      <c r="M7" s="69"/>
    </row>
    <row r="8" spans="1:16">
      <c r="A8" s="3">
        <v>1</v>
      </c>
      <c r="B8" s="3">
        <v>2</v>
      </c>
      <c r="C8" s="3"/>
      <c r="D8" s="3">
        <v>3</v>
      </c>
      <c r="E8" s="3">
        <v>4</v>
      </c>
      <c r="F8" s="3">
        <v>5</v>
      </c>
      <c r="G8" s="15">
        <v>6</v>
      </c>
      <c r="H8" s="16">
        <v>7</v>
      </c>
      <c r="I8" s="15">
        <v>8</v>
      </c>
      <c r="J8" s="3">
        <v>9</v>
      </c>
      <c r="K8" s="3">
        <v>10</v>
      </c>
      <c r="L8" s="3">
        <v>11</v>
      </c>
      <c r="M8" s="3">
        <v>15</v>
      </c>
    </row>
    <row r="9" spans="1:16" s="10" customFormat="1">
      <c r="A9" s="23" t="s">
        <v>39</v>
      </c>
      <c r="B9" s="4" t="s">
        <v>6</v>
      </c>
      <c r="C9" s="4"/>
      <c r="D9" s="4"/>
      <c r="E9" s="23"/>
      <c r="F9" s="19">
        <f>SUM(F10:F17)</f>
        <v>4970598566</v>
      </c>
      <c r="G9" s="19">
        <f>SUM(G10:G17)</f>
        <v>4970598566</v>
      </c>
      <c r="H9" s="19">
        <f>SUM(H10:H17)</f>
        <v>0</v>
      </c>
      <c r="I9" s="19">
        <f>SUM(I10:I17)</f>
        <v>1301607124.8</v>
      </c>
      <c r="J9" s="19">
        <f t="shared" ref="J9:P9" si="0">SUM(J10:J17)</f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>SUM(N10:N17)</f>
        <v>1591616777</v>
      </c>
      <c r="O9" s="19">
        <f t="shared" si="0"/>
        <v>331538924.35220003</v>
      </c>
      <c r="P9" s="19">
        <f t="shared" si="0"/>
        <v>1260077852.6478</v>
      </c>
    </row>
    <row r="10" spans="1:16" ht="23.25" customHeight="1">
      <c r="A10" s="22">
        <v>1</v>
      </c>
      <c r="B10" s="25" t="s">
        <v>16</v>
      </c>
      <c r="C10" s="26" t="s">
        <v>20</v>
      </c>
      <c r="D10" s="7" t="s">
        <v>33</v>
      </c>
      <c r="E10" s="22">
        <v>2005</v>
      </c>
      <c r="F10" s="9">
        <f>G10</f>
        <v>179570000</v>
      </c>
      <c r="G10" s="17">
        <v>179570000</v>
      </c>
      <c r="H10" s="18"/>
      <c r="I10" s="17">
        <v>113721681</v>
      </c>
      <c r="J10" s="21"/>
      <c r="K10" s="22" t="s">
        <v>36</v>
      </c>
      <c r="L10" s="22"/>
      <c r="M10" s="24"/>
      <c r="N10" s="17">
        <v>125699000</v>
      </c>
      <c r="O10" s="63">
        <f>G10*6.67%</f>
        <v>11977319</v>
      </c>
      <c r="P10" s="63">
        <f>N10-O10</f>
        <v>113721681</v>
      </c>
    </row>
    <row r="11" spans="1:16" ht="23.25" customHeight="1">
      <c r="A11" s="22">
        <v>2</v>
      </c>
      <c r="B11" s="27" t="s">
        <v>16</v>
      </c>
      <c r="C11" s="26" t="s">
        <v>22</v>
      </c>
      <c r="D11" s="7" t="s">
        <v>37</v>
      </c>
      <c r="E11" s="22">
        <v>2005</v>
      </c>
      <c r="F11" s="9">
        <f>G11</f>
        <v>189795000</v>
      </c>
      <c r="G11" s="17">
        <v>189795000</v>
      </c>
      <c r="H11" s="18"/>
      <c r="I11" s="17">
        <v>26436673.5</v>
      </c>
      <c r="J11" s="21"/>
      <c r="K11" s="22" t="s">
        <v>36</v>
      </c>
      <c r="L11" s="22"/>
      <c r="M11" s="24"/>
      <c r="N11" s="17">
        <v>39096000</v>
      </c>
      <c r="O11" s="63">
        <f>G11*6.67%</f>
        <v>12659326.5</v>
      </c>
      <c r="P11" s="63">
        <f t="shared" ref="P11:P12" si="1">N11-O11</f>
        <v>26436673.5</v>
      </c>
    </row>
    <row r="12" spans="1:16" ht="23.25" customHeight="1">
      <c r="A12" s="22">
        <v>3</v>
      </c>
      <c r="B12" s="5" t="s">
        <v>25</v>
      </c>
      <c r="C12" s="26" t="s">
        <v>26</v>
      </c>
      <c r="D12" s="7" t="s">
        <v>33</v>
      </c>
      <c r="E12" s="22">
        <v>2010</v>
      </c>
      <c r="F12" s="9">
        <f t="shared" ref="F12:F17" si="2">G12</f>
        <v>800000000</v>
      </c>
      <c r="G12" s="17">
        <v>800000000</v>
      </c>
      <c r="H12" s="18"/>
      <c r="I12" s="17">
        <v>10640000</v>
      </c>
      <c r="J12" s="21"/>
      <c r="K12" s="22" t="s">
        <v>36</v>
      </c>
      <c r="L12" s="22"/>
      <c r="M12" s="24"/>
      <c r="N12" s="17">
        <v>64000000</v>
      </c>
      <c r="O12" s="63">
        <f t="shared" ref="O12:O17" si="3">G12*6.67%</f>
        <v>53360000</v>
      </c>
      <c r="P12" s="63">
        <f t="shared" si="1"/>
        <v>10640000</v>
      </c>
    </row>
    <row r="13" spans="1:16" ht="23.25" customHeight="1">
      <c r="A13" s="22">
        <v>4</v>
      </c>
      <c r="B13" s="25" t="s">
        <v>17</v>
      </c>
      <c r="C13" s="26" t="s">
        <v>21</v>
      </c>
      <c r="D13" s="7" t="s">
        <v>33</v>
      </c>
      <c r="E13" s="22">
        <v>2011</v>
      </c>
      <c r="F13" s="9">
        <f t="shared" si="2"/>
        <v>944000000</v>
      </c>
      <c r="G13" s="17">
        <v>944000000</v>
      </c>
      <c r="H13" s="18"/>
      <c r="I13" s="17">
        <v>0</v>
      </c>
      <c r="J13" s="21"/>
      <c r="K13" s="22" t="s">
        <v>36</v>
      </c>
      <c r="L13" s="22"/>
      <c r="M13" s="24"/>
      <c r="N13" s="17">
        <v>23600000</v>
      </c>
      <c r="O13" s="63">
        <f t="shared" si="3"/>
        <v>62964799.999999993</v>
      </c>
      <c r="P13" s="63">
        <f>N13-O13</f>
        <v>-39364799.999999993</v>
      </c>
    </row>
    <row r="14" spans="1:16" ht="23.25" customHeight="1">
      <c r="A14" s="22">
        <v>5</v>
      </c>
      <c r="B14" s="27" t="s">
        <v>16</v>
      </c>
      <c r="C14" s="26" t="s">
        <v>23</v>
      </c>
      <c r="D14" s="7" t="s">
        <v>34</v>
      </c>
      <c r="E14" s="22">
        <v>2002</v>
      </c>
      <c r="F14" s="9">
        <f t="shared" si="2"/>
        <v>820492000</v>
      </c>
      <c r="G14" s="17">
        <v>820492000</v>
      </c>
      <c r="H14" s="18"/>
      <c r="I14" s="17">
        <v>55200960.600000001</v>
      </c>
      <c r="J14" s="21"/>
      <c r="K14" s="22" t="s">
        <v>36</v>
      </c>
      <c r="L14" s="22"/>
      <c r="M14" s="24"/>
      <c r="N14" s="17">
        <v>109927777</v>
      </c>
      <c r="O14" s="63">
        <f t="shared" si="3"/>
        <v>54726816.399999999</v>
      </c>
      <c r="P14" s="63">
        <f>N14-O14</f>
        <v>55200960.600000001</v>
      </c>
    </row>
    <row r="15" spans="1:16" ht="23.25" customHeight="1">
      <c r="A15" s="22">
        <v>6</v>
      </c>
      <c r="B15" s="5" t="s">
        <v>18</v>
      </c>
      <c r="C15" s="26" t="s">
        <v>27</v>
      </c>
      <c r="D15" s="7" t="s">
        <v>35</v>
      </c>
      <c r="E15" s="22">
        <v>2009</v>
      </c>
      <c r="F15" s="9">
        <f t="shared" si="2"/>
        <v>644032566</v>
      </c>
      <c r="G15" s="17">
        <v>644032566</v>
      </c>
      <c r="H15" s="18"/>
      <c r="I15" s="17">
        <v>0</v>
      </c>
      <c r="J15" s="21"/>
      <c r="K15" s="22"/>
      <c r="L15" s="22" t="s">
        <v>36</v>
      </c>
      <c r="M15" s="24"/>
      <c r="N15" s="17">
        <v>40792500</v>
      </c>
      <c r="O15" s="63">
        <f t="shared" si="3"/>
        <v>42956972.152199998</v>
      </c>
      <c r="P15" s="63">
        <f>N15-O15</f>
        <v>-2164472.1521999985</v>
      </c>
    </row>
    <row r="16" spans="1:16" ht="43.5" customHeight="1">
      <c r="A16" s="22">
        <v>7</v>
      </c>
      <c r="B16" s="6" t="s">
        <v>30</v>
      </c>
      <c r="C16" s="26" t="s">
        <v>28</v>
      </c>
      <c r="D16" s="2" t="s">
        <v>32</v>
      </c>
      <c r="E16" s="22">
        <v>2009</v>
      </c>
      <c r="F16" s="9">
        <f t="shared" si="2"/>
        <v>245000000</v>
      </c>
      <c r="G16" s="17">
        <v>245000000</v>
      </c>
      <c r="H16" s="18"/>
      <c r="I16" s="17">
        <v>24451000</v>
      </c>
      <c r="J16" s="21"/>
      <c r="K16" s="22"/>
      <c r="L16" s="22" t="s">
        <v>36</v>
      </c>
      <c r="M16" s="24"/>
      <c r="N16" s="17">
        <v>40792500</v>
      </c>
      <c r="O16" s="63">
        <f t="shared" si="3"/>
        <v>16341499.999999998</v>
      </c>
      <c r="P16" s="63">
        <f>N16-O16</f>
        <v>24451000</v>
      </c>
    </row>
    <row r="17" spans="1:16" ht="39.75" customHeight="1">
      <c r="A17" s="22">
        <v>8</v>
      </c>
      <c r="B17" s="21" t="s">
        <v>29</v>
      </c>
      <c r="C17" s="22" t="s">
        <v>31</v>
      </c>
      <c r="D17" s="2" t="s">
        <v>32</v>
      </c>
      <c r="E17" s="22">
        <v>2020</v>
      </c>
      <c r="F17" s="9">
        <f t="shared" si="2"/>
        <v>1147709000</v>
      </c>
      <c r="G17" s="17">
        <v>1147709000</v>
      </c>
      <c r="H17" s="18"/>
      <c r="I17" s="17">
        <v>1071156809.7</v>
      </c>
      <c r="J17" s="21"/>
      <c r="K17" s="22"/>
      <c r="L17" s="22" t="s">
        <v>36</v>
      </c>
      <c r="M17" s="24"/>
      <c r="N17" s="17">
        <v>1147709000</v>
      </c>
      <c r="O17" s="63">
        <f t="shared" si="3"/>
        <v>76552190.299999997</v>
      </c>
      <c r="P17" s="63">
        <f>N17-O17</f>
        <v>1071156809.7</v>
      </c>
    </row>
    <row r="23" spans="1:16" s="39" customFormat="1" ht="23.25" customHeight="1">
      <c r="A23" s="30">
        <v>6</v>
      </c>
      <c r="B23" s="31" t="s">
        <v>18</v>
      </c>
      <c r="C23" s="32" t="s">
        <v>24</v>
      </c>
      <c r="D23" s="33" t="s">
        <v>34</v>
      </c>
      <c r="E23" s="30">
        <v>2005</v>
      </c>
      <c r="F23" s="34">
        <f>G23</f>
        <v>735854000</v>
      </c>
      <c r="G23" s="35">
        <v>735854000</v>
      </c>
      <c r="H23" s="36"/>
      <c r="I23" s="35">
        <v>180378000</v>
      </c>
      <c r="J23" s="37"/>
      <c r="K23" s="37" t="s">
        <v>36</v>
      </c>
      <c r="L23" s="37"/>
      <c r="M23" s="38"/>
      <c r="O23" s="39" t="s">
        <v>43</v>
      </c>
    </row>
  </sheetData>
  <mergeCells count="18">
    <mergeCell ref="A1:E1"/>
    <mergeCell ref="L1:M1"/>
    <mergeCell ref="A2:M2"/>
    <mergeCell ref="A4:A7"/>
    <mergeCell ref="B4:B7"/>
    <mergeCell ref="C4:C7"/>
    <mergeCell ref="D4:D7"/>
    <mergeCell ref="E4:E7"/>
    <mergeCell ref="F4:I4"/>
    <mergeCell ref="J4:M4"/>
    <mergeCell ref="F5:H5"/>
    <mergeCell ref="I5:I7"/>
    <mergeCell ref="J5:J7"/>
    <mergeCell ref="K5:K7"/>
    <mergeCell ref="L5:L7"/>
    <mergeCell ref="M5:M7"/>
    <mergeCell ref="F6:F7"/>
    <mergeCell ref="G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6" zoomScaleNormal="100" zoomScaleSheetLayoutView="130" workbookViewId="0">
      <selection activeCell="I10" sqref="I10:I18"/>
    </sheetView>
  </sheetViews>
  <sheetFormatPr defaultRowHeight="12.75"/>
  <cols>
    <col min="1" max="1" width="5.28515625" style="8" customWidth="1"/>
    <col min="2" max="2" width="31.5703125" style="20" customWidth="1"/>
    <col min="3" max="3" width="17" style="20" customWidth="1"/>
    <col min="4" max="4" width="15.85546875" style="20" customWidth="1"/>
    <col min="5" max="5" width="7.5703125" style="8" customWidth="1"/>
    <col min="6" max="6" width="16.7109375" style="20" customWidth="1"/>
    <col min="7" max="7" width="16.28515625" style="13" customWidth="1"/>
    <col min="8" max="8" width="11.85546875" style="14" customWidth="1"/>
    <col min="9" max="9" width="16.85546875" style="13" customWidth="1"/>
    <col min="10" max="10" width="11.5703125" style="20" customWidth="1"/>
    <col min="11" max="11" width="7.5703125" style="20" customWidth="1"/>
    <col min="12" max="12" width="9.140625" style="20"/>
    <col min="13" max="13" width="9.28515625" style="20" customWidth="1"/>
    <col min="14" max="16384" width="9.140625" style="20"/>
  </cols>
  <sheetData>
    <row r="1" spans="1:15" ht="30.75" customHeight="1">
      <c r="A1" s="82" t="s">
        <v>15</v>
      </c>
      <c r="B1" s="82"/>
      <c r="C1" s="82"/>
      <c r="D1" s="82"/>
      <c r="E1" s="82"/>
      <c r="F1" s="1"/>
      <c r="G1" s="11"/>
      <c r="H1" s="12"/>
      <c r="I1" s="11"/>
      <c r="J1" s="1"/>
      <c r="K1" s="1"/>
      <c r="L1" s="71" t="s">
        <v>42</v>
      </c>
      <c r="M1" s="71"/>
    </row>
    <row r="2" spans="1:15" ht="41.25" customHeight="1">
      <c r="A2" s="86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5">
      <c r="A3" s="49"/>
    </row>
    <row r="4" spans="1:15" s="1" customFormat="1" ht="24" customHeight="1">
      <c r="A4" s="81" t="s">
        <v>7</v>
      </c>
      <c r="B4" s="81" t="s">
        <v>8</v>
      </c>
      <c r="C4" s="83" t="s">
        <v>19</v>
      </c>
      <c r="D4" s="81" t="s">
        <v>9</v>
      </c>
      <c r="E4" s="81" t="s">
        <v>40</v>
      </c>
      <c r="F4" s="81" t="s">
        <v>44</v>
      </c>
      <c r="G4" s="81"/>
      <c r="H4" s="81"/>
      <c r="I4" s="81"/>
      <c r="J4" s="81" t="s">
        <v>10</v>
      </c>
      <c r="K4" s="81"/>
      <c r="L4" s="81"/>
      <c r="M4" s="81"/>
    </row>
    <row r="5" spans="1:15" s="1" customFormat="1" ht="12.75" customHeight="1">
      <c r="A5" s="81"/>
      <c r="B5" s="81"/>
      <c r="C5" s="84"/>
      <c r="D5" s="81"/>
      <c r="E5" s="81"/>
      <c r="F5" s="81" t="s">
        <v>0</v>
      </c>
      <c r="G5" s="81"/>
      <c r="H5" s="81"/>
      <c r="I5" s="80" t="s">
        <v>1</v>
      </c>
      <c r="J5" s="81" t="s">
        <v>11</v>
      </c>
      <c r="K5" s="81" t="s">
        <v>12</v>
      </c>
      <c r="L5" s="81" t="s">
        <v>13</v>
      </c>
      <c r="M5" s="81" t="s">
        <v>2</v>
      </c>
    </row>
    <row r="6" spans="1:15" s="1" customFormat="1">
      <c r="A6" s="81"/>
      <c r="B6" s="81"/>
      <c r="C6" s="84"/>
      <c r="D6" s="81"/>
      <c r="E6" s="81"/>
      <c r="F6" s="81" t="s">
        <v>3</v>
      </c>
      <c r="G6" s="88" t="s">
        <v>4</v>
      </c>
      <c r="H6" s="88"/>
      <c r="I6" s="80"/>
      <c r="J6" s="81"/>
      <c r="K6" s="81"/>
      <c r="L6" s="81"/>
      <c r="M6" s="81"/>
    </row>
    <row r="7" spans="1:15" s="1" customFormat="1" ht="42" customHeight="1">
      <c r="A7" s="81"/>
      <c r="B7" s="81"/>
      <c r="C7" s="85"/>
      <c r="D7" s="81"/>
      <c r="E7" s="81"/>
      <c r="F7" s="81"/>
      <c r="G7" s="50" t="s">
        <v>14</v>
      </c>
      <c r="H7" s="51" t="s">
        <v>5</v>
      </c>
      <c r="I7" s="80"/>
      <c r="J7" s="81"/>
      <c r="K7" s="81"/>
      <c r="L7" s="81"/>
      <c r="M7" s="81"/>
    </row>
    <row r="8" spans="1:15">
      <c r="A8" s="52">
        <v>1</v>
      </c>
      <c r="B8" s="52">
        <v>2</v>
      </c>
      <c r="C8" s="52"/>
      <c r="D8" s="52">
        <v>3</v>
      </c>
      <c r="E8" s="52">
        <v>4</v>
      </c>
      <c r="F8" s="52">
        <v>5</v>
      </c>
      <c r="G8" s="53">
        <v>6</v>
      </c>
      <c r="H8" s="54">
        <v>7</v>
      </c>
      <c r="I8" s="53">
        <v>8</v>
      </c>
      <c r="J8" s="52">
        <v>9</v>
      </c>
      <c r="K8" s="52">
        <v>10</v>
      </c>
      <c r="L8" s="52">
        <v>11</v>
      </c>
      <c r="M8" s="52">
        <v>15</v>
      </c>
    </row>
    <row r="9" spans="1:15" s="10" customFormat="1">
      <c r="A9" s="55" t="s">
        <v>39</v>
      </c>
      <c r="B9" s="56" t="s">
        <v>6</v>
      </c>
      <c r="C9" s="56"/>
      <c r="D9" s="56"/>
      <c r="E9" s="55"/>
      <c r="F9" s="57">
        <f>SUM(F10:F18)</f>
        <v>5706452566</v>
      </c>
      <c r="G9" s="57">
        <f>SUM(G10:G18)</f>
        <v>5706452566</v>
      </c>
      <c r="H9" s="57">
        <f>SUM(H10:H18)</f>
        <v>0</v>
      </c>
      <c r="I9" s="57">
        <f>SUM(I10:I18)</f>
        <v>1771994777</v>
      </c>
      <c r="J9" s="56"/>
      <c r="K9" s="56"/>
      <c r="L9" s="56"/>
      <c r="M9" s="56"/>
    </row>
    <row r="10" spans="1:15" ht="23.25" customHeight="1">
      <c r="A10" s="40">
        <v>1</v>
      </c>
      <c r="B10" s="58" t="s">
        <v>16</v>
      </c>
      <c r="C10" s="42" t="s">
        <v>20</v>
      </c>
      <c r="D10" s="43" t="s">
        <v>33</v>
      </c>
      <c r="E10" s="40">
        <v>2005</v>
      </c>
      <c r="F10" s="44">
        <f>G10</f>
        <v>179570000</v>
      </c>
      <c r="G10" s="45">
        <v>179570000</v>
      </c>
      <c r="H10" s="46"/>
      <c r="I10" s="45">
        <v>125699000</v>
      </c>
      <c r="J10" s="47"/>
      <c r="K10" s="47" t="s">
        <v>36</v>
      </c>
      <c r="L10" s="47"/>
      <c r="M10" s="48"/>
    </row>
    <row r="11" spans="1:15" ht="23.25" customHeight="1">
      <c r="A11" s="40">
        <v>2</v>
      </c>
      <c r="B11" s="41" t="s">
        <v>16</v>
      </c>
      <c r="C11" s="42" t="s">
        <v>22</v>
      </c>
      <c r="D11" s="43" t="s">
        <v>37</v>
      </c>
      <c r="E11" s="40">
        <v>2005</v>
      </c>
      <c r="F11" s="44">
        <f>G11</f>
        <v>189795000</v>
      </c>
      <c r="G11" s="45">
        <v>189795000</v>
      </c>
      <c r="H11" s="46"/>
      <c r="I11" s="45">
        <v>39096000</v>
      </c>
      <c r="J11" s="47"/>
      <c r="K11" s="47" t="s">
        <v>36</v>
      </c>
      <c r="L11" s="47"/>
      <c r="M11" s="48"/>
    </row>
    <row r="12" spans="1:15" ht="23.25" customHeight="1">
      <c r="A12" s="40">
        <v>3</v>
      </c>
      <c r="B12" s="59" t="s">
        <v>25</v>
      </c>
      <c r="C12" s="42" t="s">
        <v>26</v>
      </c>
      <c r="D12" s="43" t="s">
        <v>33</v>
      </c>
      <c r="E12" s="40">
        <v>2010</v>
      </c>
      <c r="F12" s="44">
        <f t="shared" ref="F12:F18" si="0">G12</f>
        <v>800000000</v>
      </c>
      <c r="G12" s="45">
        <v>800000000</v>
      </c>
      <c r="H12" s="46"/>
      <c r="I12" s="45">
        <v>64000000</v>
      </c>
      <c r="J12" s="47"/>
      <c r="K12" s="47" t="s">
        <v>36</v>
      </c>
      <c r="L12" s="47"/>
      <c r="M12" s="48"/>
    </row>
    <row r="13" spans="1:15" ht="23.25" customHeight="1">
      <c r="A13" s="40">
        <v>4</v>
      </c>
      <c r="B13" s="58" t="s">
        <v>17</v>
      </c>
      <c r="C13" s="42" t="s">
        <v>21</v>
      </c>
      <c r="D13" s="43" t="s">
        <v>33</v>
      </c>
      <c r="E13" s="40">
        <v>2011</v>
      </c>
      <c r="F13" s="44">
        <f t="shared" si="0"/>
        <v>944000000</v>
      </c>
      <c r="G13" s="45">
        <v>944000000</v>
      </c>
      <c r="H13" s="46"/>
      <c r="I13" s="45">
        <v>23600000</v>
      </c>
      <c r="J13" s="47"/>
      <c r="K13" s="47" t="s">
        <v>36</v>
      </c>
      <c r="L13" s="47"/>
      <c r="M13" s="48"/>
    </row>
    <row r="14" spans="1:15" ht="23.25" customHeight="1">
      <c r="A14" s="40">
        <v>5</v>
      </c>
      <c r="B14" s="41" t="s">
        <v>16</v>
      </c>
      <c r="C14" s="42" t="s">
        <v>23</v>
      </c>
      <c r="D14" s="43" t="s">
        <v>34</v>
      </c>
      <c r="E14" s="40">
        <v>2002</v>
      </c>
      <c r="F14" s="44">
        <f t="shared" si="0"/>
        <v>820492000</v>
      </c>
      <c r="G14" s="45">
        <v>820492000</v>
      </c>
      <c r="H14" s="46"/>
      <c r="I14" s="45">
        <v>109927777</v>
      </c>
      <c r="J14" s="47"/>
      <c r="K14" s="47" t="s">
        <v>36</v>
      </c>
      <c r="L14" s="47"/>
      <c r="M14" s="48"/>
    </row>
    <row r="15" spans="1:15" ht="23.25" customHeight="1">
      <c r="A15" s="40">
        <v>6</v>
      </c>
      <c r="B15" s="41" t="s">
        <v>18</v>
      </c>
      <c r="C15" s="42" t="s">
        <v>24</v>
      </c>
      <c r="D15" s="43" t="s">
        <v>34</v>
      </c>
      <c r="E15" s="40">
        <v>2005</v>
      </c>
      <c r="F15" s="44">
        <f t="shared" si="0"/>
        <v>735854000</v>
      </c>
      <c r="G15" s="45">
        <v>735854000</v>
      </c>
      <c r="H15" s="46"/>
      <c r="I15" s="45">
        <v>180378000</v>
      </c>
      <c r="J15" s="47"/>
      <c r="K15" s="47" t="s">
        <v>36</v>
      </c>
      <c r="L15" s="47"/>
      <c r="M15" s="48"/>
      <c r="O15" s="20" t="s">
        <v>43</v>
      </c>
    </row>
    <row r="16" spans="1:15" ht="23.25" customHeight="1">
      <c r="A16" s="40">
        <v>7</v>
      </c>
      <c r="B16" s="59" t="s">
        <v>18</v>
      </c>
      <c r="C16" s="42" t="s">
        <v>27</v>
      </c>
      <c r="D16" s="43" t="s">
        <v>35</v>
      </c>
      <c r="E16" s="40">
        <v>2009</v>
      </c>
      <c r="F16" s="44">
        <f t="shared" si="0"/>
        <v>644032566</v>
      </c>
      <c r="G16" s="45">
        <v>644032566</v>
      </c>
      <c r="H16" s="46"/>
      <c r="I16" s="45">
        <v>40792500</v>
      </c>
      <c r="J16" s="47"/>
      <c r="K16" s="47"/>
      <c r="L16" s="47" t="s">
        <v>36</v>
      </c>
      <c r="M16" s="48"/>
    </row>
    <row r="17" spans="1:13" ht="43.5" customHeight="1">
      <c r="A17" s="40">
        <v>8</v>
      </c>
      <c r="B17" s="60" t="s">
        <v>30</v>
      </c>
      <c r="C17" s="42" t="s">
        <v>28</v>
      </c>
      <c r="D17" s="61" t="s">
        <v>32</v>
      </c>
      <c r="E17" s="40">
        <v>2009</v>
      </c>
      <c r="F17" s="44">
        <f t="shared" si="0"/>
        <v>245000000</v>
      </c>
      <c r="G17" s="45">
        <v>245000000</v>
      </c>
      <c r="H17" s="46"/>
      <c r="I17" s="45">
        <v>40792500</v>
      </c>
      <c r="J17" s="47"/>
      <c r="K17" s="47"/>
      <c r="L17" s="47" t="s">
        <v>36</v>
      </c>
      <c r="M17" s="48"/>
    </row>
    <row r="18" spans="1:13" ht="39.75" customHeight="1">
      <c r="A18" s="40">
        <v>9</v>
      </c>
      <c r="B18" s="47" t="s">
        <v>29</v>
      </c>
      <c r="C18" s="40" t="s">
        <v>31</v>
      </c>
      <c r="D18" s="61" t="s">
        <v>32</v>
      </c>
      <c r="E18" s="40">
        <v>2020</v>
      </c>
      <c r="F18" s="44">
        <f t="shared" si="0"/>
        <v>1147709000</v>
      </c>
      <c r="G18" s="45">
        <v>1147709000</v>
      </c>
      <c r="H18" s="46"/>
      <c r="I18" s="45">
        <f>G18</f>
        <v>1147709000</v>
      </c>
      <c r="J18" s="47"/>
      <c r="K18" s="47"/>
      <c r="L18" s="47" t="s">
        <v>36</v>
      </c>
      <c r="M18" s="48"/>
    </row>
  </sheetData>
  <mergeCells count="18">
    <mergeCell ref="G6:H6"/>
    <mergeCell ref="F5:H5"/>
    <mergeCell ref="I5:I7"/>
    <mergeCell ref="D4:D7"/>
    <mergeCell ref="A4:A7"/>
    <mergeCell ref="B4:B7"/>
    <mergeCell ref="L1:M1"/>
    <mergeCell ref="F4:I4"/>
    <mergeCell ref="E4:E7"/>
    <mergeCell ref="J4:M4"/>
    <mergeCell ref="A1:E1"/>
    <mergeCell ref="C4:C7"/>
    <mergeCell ref="J5:J7"/>
    <mergeCell ref="K5:K7"/>
    <mergeCell ref="A2:M2"/>
    <mergeCell ref="L5:L7"/>
    <mergeCell ref="M5:M7"/>
    <mergeCell ref="F6:F7"/>
  </mergeCells>
  <pageMargins left="0.24" right="0.16" top="0.75" bottom="0.75" header="0.3" footer="0.3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="115" zoomScaleNormal="115" workbookViewId="0">
      <selection activeCell="Q1" sqref="Q1"/>
    </sheetView>
  </sheetViews>
  <sheetFormatPr defaultRowHeight="12.75"/>
  <cols>
    <col min="1" max="1" width="5.28515625" style="8" customWidth="1"/>
    <col min="2" max="2" width="23.28515625" style="20" customWidth="1"/>
    <col min="3" max="3" width="17" style="20" customWidth="1"/>
    <col min="4" max="4" width="15.85546875" style="8" customWidth="1"/>
    <col min="5" max="5" width="7.5703125" style="8" customWidth="1"/>
    <col min="6" max="6" width="16.7109375" style="20" customWidth="1"/>
    <col min="7" max="7" width="16.28515625" style="13" customWidth="1"/>
    <col min="8" max="8" width="7.7109375" style="14" customWidth="1"/>
    <col min="9" max="9" width="14.7109375" style="13" customWidth="1"/>
    <col min="10" max="10" width="8.85546875" style="20" customWidth="1"/>
    <col min="11" max="11" width="7.5703125" style="20" customWidth="1"/>
    <col min="12" max="12" width="8.28515625" style="20" customWidth="1"/>
    <col min="13" max="13" width="7.42578125" style="20" customWidth="1"/>
    <col min="14" max="14" width="13.7109375" style="20" hidden="1" customWidth="1"/>
    <col min="15" max="15" width="11.85546875" style="20" hidden="1" customWidth="1"/>
    <col min="16" max="16" width="14.42578125" style="20" hidden="1" customWidth="1"/>
    <col min="17" max="16384" width="9.140625" style="20"/>
  </cols>
  <sheetData>
    <row r="1" spans="1:16" ht="30.75" customHeight="1">
      <c r="A1" s="89" t="s">
        <v>15</v>
      </c>
      <c r="B1" s="89"/>
      <c r="C1" s="68"/>
      <c r="D1" s="68"/>
      <c r="E1" s="68"/>
      <c r="F1" s="1"/>
      <c r="G1" s="11"/>
      <c r="H1" s="12"/>
      <c r="I1" s="11"/>
      <c r="J1" s="1"/>
      <c r="K1" s="1"/>
      <c r="L1" s="71" t="s">
        <v>42</v>
      </c>
      <c r="M1" s="71"/>
    </row>
    <row r="2" spans="1:16" ht="41.25" customHeight="1">
      <c r="A2" s="90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6">
      <c r="A3" s="65"/>
    </row>
    <row r="4" spans="1:16" s="1" customFormat="1" ht="24" customHeight="1">
      <c r="A4" s="69" t="s">
        <v>7</v>
      </c>
      <c r="B4" s="69" t="s">
        <v>8</v>
      </c>
      <c r="C4" s="74" t="s">
        <v>19</v>
      </c>
      <c r="D4" s="69" t="s">
        <v>9</v>
      </c>
      <c r="E4" s="69" t="s">
        <v>40</v>
      </c>
      <c r="F4" s="69" t="s">
        <v>38</v>
      </c>
      <c r="G4" s="69"/>
      <c r="H4" s="69"/>
      <c r="I4" s="69"/>
      <c r="J4" s="69" t="s">
        <v>10</v>
      </c>
      <c r="K4" s="69"/>
      <c r="L4" s="69"/>
      <c r="M4" s="69"/>
    </row>
    <row r="5" spans="1:16" s="1" customFormat="1" ht="12.75" customHeight="1">
      <c r="A5" s="69"/>
      <c r="B5" s="69"/>
      <c r="C5" s="75"/>
      <c r="D5" s="69"/>
      <c r="E5" s="69"/>
      <c r="F5" s="69" t="s">
        <v>0</v>
      </c>
      <c r="G5" s="69"/>
      <c r="H5" s="69"/>
      <c r="I5" s="77" t="s">
        <v>1</v>
      </c>
      <c r="J5" s="69" t="s">
        <v>11</v>
      </c>
      <c r="K5" s="69" t="s">
        <v>12</v>
      </c>
      <c r="L5" s="69" t="s">
        <v>13</v>
      </c>
      <c r="M5" s="69" t="s">
        <v>2</v>
      </c>
    </row>
    <row r="6" spans="1:16" s="1" customFormat="1">
      <c r="A6" s="69"/>
      <c r="B6" s="69"/>
      <c r="C6" s="75"/>
      <c r="D6" s="69"/>
      <c r="E6" s="69"/>
      <c r="F6" s="69" t="s">
        <v>3</v>
      </c>
      <c r="G6" s="69" t="s">
        <v>4</v>
      </c>
      <c r="H6" s="69"/>
      <c r="I6" s="78"/>
      <c r="J6" s="69"/>
      <c r="K6" s="69"/>
      <c r="L6" s="69"/>
      <c r="M6" s="69"/>
    </row>
    <row r="7" spans="1:16" s="1" customFormat="1" ht="42" customHeight="1">
      <c r="A7" s="69"/>
      <c r="B7" s="69"/>
      <c r="C7" s="76"/>
      <c r="D7" s="69"/>
      <c r="E7" s="69"/>
      <c r="F7" s="69"/>
      <c r="G7" s="62" t="s">
        <v>14</v>
      </c>
      <c r="H7" s="64" t="s">
        <v>5</v>
      </c>
      <c r="I7" s="79"/>
      <c r="J7" s="69"/>
      <c r="K7" s="69"/>
      <c r="L7" s="69"/>
      <c r="M7" s="69"/>
    </row>
    <row r="8" spans="1:16">
      <c r="A8" s="3">
        <v>1</v>
      </c>
      <c r="B8" s="3">
        <v>2</v>
      </c>
      <c r="C8" s="3"/>
      <c r="D8" s="3">
        <v>3</v>
      </c>
      <c r="E8" s="3">
        <v>4</v>
      </c>
      <c r="F8" s="3">
        <v>5</v>
      </c>
      <c r="G8" s="15">
        <v>6</v>
      </c>
      <c r="H8" s="16">
        <v>7</v>
      </c>
      <c r="I8" s="15">
        <v>8</v>
      </c>
      <c r="J8" s="3">
        <v>9</v>
      </c>
      <c r="K8" s="3">
        <v>10</v>
      </c>
      <c r="L8" s="3">
        <v>11</v>
      </c>
      <c r="M8" s="3">
        <v>15</v>
      </c>
    </row>
    <row r="9" spans="1:16" s="10" customFormat="1">
      <c r="A9" s="23" t="s">
        <v>39</v>
      </c>
      <c r="B9" s="4" t="s">
        <v>6</v>
      </c>
      <c r="C9" s="4"/>
      <c r="D9" s="23"/>
      <c r="E9" s="23"/>
      <c r="F9" s="19">
        <f>SUM(F10:F17)</f>
        <v>5570598566</v>
      </c>
      <c r="G9" s="19">
        <f>SUM(G10:G17)</f>
        <v>5570598566</v>
      </c>
      <c r="H9" s="19">
        <f>SUM(H10:H17)</f>
        <v>0</v>
      </c>
      <c r="I9" s="19">
        <f>SUM(I10:I17)</f>
        <v>1074960842</v>
      </c>
      <c r="J9" s="19">
        <f t="shared" ref="J9:P9" si="0">SUM(J10:J17)</f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>SUM(N10:N17)</f>
        <v>1301607124.8</v>
      </c>
      <c r="O9" s="19">
        <f t="shared" si="0"/>
        <v>371558924.35220003</v>
      </c>
      <c r="P9" s="19">
        <f t="shared" si="0"/>
        <v>930048200.44780016</v>
      </c>
    </row>
    <row r="10" spans="1:16" ht="23.25" customHeight="1">
      <c r="A10" s="22">
        <v>1</v>
      </c>
      <c r="B10" s="25" t="s">
        <v>16</v>
      </c>
      <c r="C10" s="26" t="s">
        <v>20</v>
      </c>
      <c r="D10" s="22" t="s">
        <v>33</v>
      </c>
      <c r="E10" s="22">
        <v>2005</v>
      </c>
      <c r="F10" s="9">
        <v>179570000</v>
      </c>
      <c r="G10" s="17">
        <v>179570000</v>
      </c>
      <c r="H10" s="18"/>
      <c r="I10" s="66">
        <v>0</v>
      </c>
      <c r="J10" s="21"/>
      <c r="K10" s="22" t="s">
        <v>36</v>
      </c>
      <c r="L10" s="22"/>
      <c r="M10" s="24"/>
      <c r="N10" s="17">
        <v>113721681</v>
      </c>
      <c r="O10" s="63">
        <f>G10*6.67%</f>
        <v>11977319</v>
      </c>
      <c r="P10" s="63">
        <f>N10-O10</f>
        <v>101744362</v>
      </c>
    </row>
    <row r="11" spans="1:16" ht="23.25" customHeight="1">
      <c r="A11" s="22">
        <v>2</v>
      </c>
      <c r="B11" s="27" t="s">
        <v>16</v>
      </c>
      <c r="C11" s="26" t="s">
        <v>22</v>
      </c>
      <c r="D11" s="22" t="s">
        <v>33</v>
      </c>
      <c r="E11" s="22">
        <v>2005</v>
      </c>
      <c r="F11" s="9">
        <v>789795000</v>
      </c>
      <c r="G11" s="9">
        <v>789795000</v>
      </c>
      <c r="H11" s="18"/>
      <c r="I11" s="66">
        <v>0</v>
      </c>
      <c r="J11" s="21"/>
      <c r="K11" s="22" t="s">
        <v>36</v>
      </c>
      <c r="L11" s="22"/>
      <c r="M11" s="24"/>
      <c r="N11" s="17">
        <v>26436673.5</v>
      </c>
      <c r="O11" s="63">
        <f>G11*6.67%</f>
        <v>52679326.5</v>
      </c>
      <c r="P11" s="63">
        <f t="shared" ref="P11" si="1">N11-O11</f>
        <v>-26242653</v>
      </c>
    </row>
    <row r="12" spans="1:16" ht="23.25" customHeight="1">
      <c r="A12" s="22">
        <v>3</v>
      </c>
      <c r="B12" s="5" t="s">
        <v>25</v>
      </c>
      <c r="C12" s="26" t="s">
        <v>26</v>
      </c>
      <c r="D12" s="22" t="s">
        <v>33</v>
      </c>
      <c r="E12" s="22">
        <v>2010</v>
      </c>
      <c r="F12" s="9">
        <f t="shared" ref="F12:F17" si="2">G12</f>
        <v>800000000</v>
      </c>
      <c r="G12" s="17">
        <v>800000000</v>
      </c>
      <c r="H12" s="18"/>
      <c r="I12" s="17">
        <v>0</v>
      </c>
      <c r="J12" s="21"/>
      <c r="K12" s="22" t="s">
        <v>36</v>
      </c>
      <c r="L12" s="22"/>
      <c r="M12" s="24"/>
      <c r="N12" s="17">
        <v>10640000</v>
      </c>
      <c r="O12" s="63">
        <f t="shared" ref="O12:O17" si="3">G12*6.67%</f>
        <v>53360000</v>
      </c>
      <c r="P12" s="63">
        <f t="shared" ref="P12:P17" si="4">N12-O12</f>
        <v>-42720000</v>
      </c>
    </row>
    <row r="13" spans="1:16" ht="23.25" customHeight="1">
      <c r="A13" s="22">
        <v>4</v>
      </c>
      <c r="B13" s="25" t="s">
        <v>17</v>
      </c>
      <c r="C13" s="26" t="s">
        <v>21</v>
      </c>
      <c r="D13" s="22" t="s">
        <v>37</v>
      </c>
      <c r="E13" s="22">
        <v>2011</v>
      </c>
      <c r="F13" s="9">
        <f t="shared" si="2"/>
        <v>944000000</v>
      </c>
      <c r="G13" s="17">
        <v>944000000</v>
      </c>
      <c r="H13" s="18"/>
      <c r="I13" s="17">
        <v>0</v>
      </c>
      <c r="J13" s="21"/>
      <c r="K13" s="22" t="s">
        <v>36</v>
      </c>
      <c r="L13" s="22"/>
      <c r="M13" s="24"/>
      <c r="N13" s="17">
        <v>0</v>
      </c>
      <c r="O13" s="63">
        <f t="shared" si="3"/>
        <v>62964799.999999993</v>
      </c>
      <c r="P13" s="63">
        <f t="shared" si="4"/>
        <v>-62964799.999999993</v>
      </c>
    </row>
    <row r="14" spans="1:16" ht="23.25" customHeight="1">
      <c r="A14" s="22">
        <v>5</v>
      </c>
      <c r="B14" s="27" t="s">
        <v>16</v>
      </c>
      <c r="C14" s="26" t="s">
        <v>23</v>
      </c>
      <c r="D14" s="22" t="s">
        <v>37</v>
      </c>
      <c r="E14" s="22">
        <v>2002</v>
      </c>
      <c r="F14" s="9">
        <f t="shared" si="2"/>
        <v>820492000</v>
      </c>
      <c r="G14" s="17">
        <v>820492000</v>
      </c>
      <c r="H14" s="18"/>
      <c r="I14" s="66">
        <v>0</v>
      </c>
      <c r="J14" s="21"/>
      <c r="K14" s="22" t="s">
        <v>36</v>
      </c>
      <c r="L14" s="22"/>
      <c r="M14" s="24"/>
      <c r="N14" s="17">
        <v>55200960.600000001</v>
      </c>
      <c r="O14" s="63">
        <f t="shared" si="3"/>
        <v>54726816.399999999</v>
      </c>
      <c r="P14" s="63">
        <f t="shared" si="4"/>
        <v>474144.20000000298</v>
      </c>
    </row>
    <row r="15" spans="1:16" ht="51">
      <c r="A15" s="22">
        <v>6</v>
      </c>
      <c r="B15" s="5" t="s">
        <v>18</v>
      </c>
      <c r="C15" s="26" t="s">
        <v>27</v>
      </c>
      <c r="D15" s="67" t="s">
        <v>46</v>
      </c>
      <c r="E15" s="22">
        <v>2009</v>
      </c>
      <c r="F15" s="9">
        <f t="shared" si="2"/>
        <v>644032566</v>
      </c>
      <c r="G15" s="17">
        <v>644032566</v>
      </c>
      <c r="H15" s="18"/>
      <c r="I15" s="17">
        <v>232885042</v>
      </c>
      <c r="J15" s="21"/>
      <c r="K15" s="22"/>
      <c r="L15" s="22" t="s">
        <v>36</v>
      </c>
      <c r="M15" s="24"/>
      <c r="N15" s="17">
        <v>0</v>
      </c>
      <c r="O15" s="63">
        <f t="shared" si="3"/>
        <v>42956972.152199998</v>
      </c>
      <c r="P15" s="63">
        <f t="shared" si="4"/>
        <v>-42956972.152199998</v>
      </c>
    </row>
    <row r="16" spans="1:16" ht="43.5" customHeight="1">
      <c r="A16" s="22">
        <v>7</v>
      </c>
      <c r="B16" s="6" t="s">
        <v>30</v>
      </c>
      <c r="C16" s="26" t="s">
        <v>28</v>
      </c>
      <c r="D16" s="67" t="s">
        <v>32</v>
      </c>
      <c r="E16" s="22">
        <v>2009</v>
      </c>
      <c r="F16" s="9">
        <f t="shared" si="2"/>
        <v>245000000</v>
      </c>
      <c r="G16" s="17">
        <v>245000000</v>
      </c>
      <c r="H16" s="18"/>
      <c r="I16" s="17">
        <v>0</v>
      </c>
      <c r="J16" s="21"/>
      <c r="K16" s="22"/>
      <c r="L16" s="22" t="s">
        <v>36</v>
      </c>
      <c r="M16" s="24"/>
      <c r="N16" s="17">
        <v>24451000</v>
      </c>
      <c r="O16" s="63">
        <f t="shared" si="3"/>
        <v>16341499.999999998</v>
      </c>
      <c r="P16" s="63">
        <f t="shared" si="4"/>
        <v>8109500.0000000019</v>
      </c>
    </row>
    <row r="17" spans="1:16" ht="39.75" customHeight="1">
      <c r="A17" s="22">
        <v>8</v>
      </c>
      <c r="B17" s="21" t="s">
        <v>29</v>
      </c>
      <c r="C17" s="22" t="s">
        <v>31</v>
      </c>
      <c r="D17" s="67" t="s">
        <v>32</v>
      </c>
      <c r="E17" s="22">
        <v>2020</v>
      </c>
      <c r="F17" s="9">
        <f t="shared" si="2"/>
        <v>1147709000</v>
      </c>
      <c r="G17" s="17">
        <v>1147709000</v>
      </c>
      <c r="H17" s="18"/>
      <c r="I17" s="17">
        <v>842075800</v>
      </c>
      <c r="J17" s="21"/>
      <c r="K17" s="22"/>
      <c r="L17" s="22" t="s">
        <v>36</v>
      </c>
      <c r="M17" s="24"/>
      <c r="N17" s="17">
        <v>1071156809.7</v>
      </c>
      <c r="O17" s="63">
        <f t="shared" si="3"/>
        <v>76552190.299999997</v>
      </c>
      <c r="P17" s="63">
        <f t="shared" si="4"/>
        <v>994604619.4000001</v>
      </c>
    </row>
  </sheetData>
  <mergeCells count="18">
    <mergeCell ref="L5:L7"/>
    <mergeCell ref="M5:M7"/>
    <mergeCell ref="F6:F7"/>
    <mergeCell ref="G6:H6"/>
    <mergeCell ref="A1:B1"/>
    <mergeCell ref="L1:M1"/>
    <mergeCell ref="A2:M2"/>
    <mergeCell ref="A4:A7"/>
    <mergeCell ref="B4:B7"/>
    <mergeCell ref="C4:C7"/>
    <mergeCell ref="D4:D7"/>
    <mergeCell ref="E4:E7"/>
    <mergeCell ref="F4:I4"/>
    <mergeCell ref="J4:M4"/>
    <mergeCell ref="F5:H5"/>
    <mergeCell ref="I5:I7"/>
    <mergeCell ref="J5:J7"/>
    <mergeCell ref="K5:K7"/>
  </mergeCells>
  <pageMargins left="0.37" right="0.22" top="0.5" bottom="0.26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</vt:lpstr>
      <vt:lpstr>xe ô tô 2021</vt:lpstr>
      <vt:lpstr>2024 xe</vt:lpstr>
      <vt:lpstr>'xe ô tô 2021'!chuong_pl_23_name</vt:lpstr>
      <vt:lpstr>'xe ô tô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VNN.R9</cp:lastModifiedBy>
  <cp:lastPrinted>2024-11-15T08:22:54Z</cp:lastPrinted>
  <dcterms:created xsi:type="dcterms:W3CDTF">2018-02-08T03:12:21Z</dcterms:created>
  <dcterms:modified xsi:type="dcterms:W3CDTF">2024-11-15T08:23:01Z</dcterms:modified>
</cp:coreProperties>
</file>