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75" windowWidth="20070" windowHeight="7995"/>
  </bookViews>
  <sheets>
    <sheet name="BM 03" sheetId="6" r:id="rId1"/>
  </sheets>
  <definedNames>
    <definedName name="chuong_pl_23_name" localSheetId="0">'BM 03'!$A$2</definedName>
    <definedName name="_xlnm.Print_Area" localSheetId="0">'BM 03'!$A$1:$H$1501</definedName>
  </definedNames>
  <calcPr calcId="144525" calcOnSave="0"/>
</workbook>
</file>

<file path=xl/calcChain.xml><?xml version="1.0" encoding="utf-8"?>
<calcChain xmlns="http://schemas.openxmlformats.org/spreadsheetml/2006/main">
  <c r="E125" i="6" l="1"/>
  <c r="F125" i="6"/>
  <c r="G125" i="6"/>
  <c r="H125" i="6"/>
  <c r="D125" i="6"/>
  <c r="F146" i="6"/>
  <c r="G146" i="6"/>
  <c r="H146" i="6"/>
  <c r="E146" i="6"/>
  <c r="D146" i="6"/>
  <c r="F197" i="6"/>
  <c r="F189" i="6"/>
  <c r="G189" i="6"/>
  <c r="H189" i="6"/>
  <c r="E189" i="6"/>
  <c r="D189" i="6"/>
  <c r="D197" i="6"/>
  <c r="G197" i="6"/>
  <c r="H197" i="6"/>
  <c r="E197" i="6"/>
  <c r="H211" i="6"/>
  <c r="G228" i="6"/>
  <c r="E238" i="6"/>
  <c r="E237" i="6"/>
  <c r="H238" i="6"/>
  <c r="H237" i="6"/>
  <c r="H228" i="6" s="1"/>
  <c r="D228" i="6"/>
  <c r="F142" i="6"/>
  <c r="G142" i="6"/>
  <c r="H142" i="6"/>
  <c r="D142" i="6"/>
  <c r="F239" i="6"/>
  <c r="G239" i="6"/>
  <c r="H239" i="6"/>
  <c r="D239" i="6"/>
  <c r="E244" i="6"/>
  <c r="E245" i="6"/>
  <c r="E243" i="6"/>
  <c r="F90" i="6"/>
  <c r="G90" i="6"/>
  <c r="D90" i="6"/>
  <c r="H100" i="6"/>
  <c r="H101" i="6"/>
  <c r="H102" i="6"/>
  <c r="H103" i="6"/>
  <c r="H104" i="6"/>
  <c r="H99" i="6"/>
  <c r="E100" i="6"/>
  <c r="E101" i="6"/>
  <c r="E102" i="6"/>
  <c r="E103" i="6"/>
  <c r="E104" i="6"/>
  <c r="E99" i="6"/>
  <c r="F985" i="6"/>
  <c r="G985" i="6"/>
  <c r="D98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15" i="6"/>
  <c r="E1015" i="6"/>
  <c r="E1016" i="6"/>
  <c r="E1017" i="6"/>
  <c r="E1018" i="6"/>
  <c r="E1019" i="6"/>
  <c r="E1020" i="6"/>
  <c r="E1021" i="6"/>
  <c r="E1022" i="6"/>
  <c r="E1023" i="6"/>
  <c r="E1024" i="6"/>
  <c r="E1025" i="6"/>
  <c r="E1026" i="6"/>
  <c r="E1027" i="6"/>
  <c r="E1028" i="6"/>
  <c r="E1029" i="6"/>
  <c r="E1030" i="6"/>
  <c r="E1031" i="6"/>
  <c r="E1032" i="6"/>
  <c r="E1033" i="6"/>
  <c r="E1034" i="6"/>
  <c r="E1035" i="6"/>
  <c r="E1036" i="6"/>
  <c r="E1037" i="6"/>
  <c r="E1038" i="6"/>
  <c r="E1039" i="6"/>
  <c r="E1040" i="6"/>
  <c r="E1041" i="6"/>
  <c r="E1042" i="6"/>
  <c r="E1043" i="6"/>
  <c r="E1044" i="6"/>
  <c r="E1045" i="6"/>
  <c r="E1046" i="6"/>
  <c r="E1014" i="6"/>
  <c r="F1417" i="6"/>
  <c r="G1417" i="6"/>
  <c r="H1417" i="6"/>
  <c r="D1417" i="6"/>
  <c r="E1444" i="6"/>
  <c r="F1349" i="6"/>
  <c r="G1349" i="6"/>
  <c r="D1349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380" i="6"/>
  <c r="E1380" i="6"/>
  <c r="E1381" i="6"/>
  <c r="E1382" i="6"/>
  <c r="E1383" i="6"/>
  <c r="E1384" i="6"/>
  <c r="E1385" i="6"/>
  <c r="E1386" i="6"/>
  <c r="E1387" i="6"/>
  <c r="E1388" i="6"/>
  <c r="E1389" i="6"/>
  <c r="E1390" i="6"/>
  <c r="E1391" i="6"/>
  <c r="E1392" i="6"/>
  <c r="E1393" i="6"/>
  <c r="E1394" i="6"/>
  <c r="E1395" i="6"/>
  <c r="E1396" i="6"/>
  <c r="E1397" i="6"/>
  <c r="E1398" i="6"/>
  <c r="E1399" i="6"/>
  <c r="E1400" i="6"/>
  <c r="E1401" i="6"/>
  <c r="E1402" i="6"/>
  <c r="E1403" i="6"/>
  <c r="E1404" i="6"/>
  <c r="E1405" i="6"/>
  <c r="E1406" i="6"/>
  <c r="E1407" i="6"/>
  <c r="E1408" i="6"/>
  <c r="E1409" i="6"/>
  <c r="E1410" i="6"/>
  <c r="E1411" i="6"/>
  <c r="E1412" i="6"/>
  <c r="E1413" i="6"/>
  <c r="E1414" i="6"/>
  <c r="E1415" i="6"/>
  <c r="E1416" i="6"/>
  <c r="F1047" i="6"/>
  <c r="G1047" i="6"/>
  <c r="H1047" i="6"/>
  <c r="D1047" i="6"/>
  <c r="E1070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756" i="6"/>
  <c r="E755" i="6"/>
  <c r="H852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854" i="6"/>
  <c r="E943" i="6"/>
  <c r="E944" i="6"/>
  <c r="E945" i="6"/>
  <c r="E946" i="6"/>
  <c r="E947" i="6"/>
  <c r="E948" i="6"/>
  <c r="E949" i="6"/>
  <c r="E950" i="6"/>
  <c r="E951" i="6"/>
  <c r="E942" i="6"/>
  <c r="E1174" i="6"/>
  <c r="E1175" i="6"/>
  <c r="E1176" i="6"/>
  <c r="E1177" i="6"/>
  <c r="E1178" i="6"/>
  <c r="E1179" i="6"/>
  <c r="E1180" i="6"/>
  <c r="E1181" i="6"/>
  <c r="E1182" i="6"/>
  <c r="E1183" i="6"/>
  <c r="E1184" i="6"/>
  <c r="E1185" i="6"/>
  <c r="E1186" i="6"/>
  <c r="E1187" i="6"/>
  <c r="E1188" i="6"/>
  <c r="E1189" i="6"/>
  <c r="E1190" i="6"/>
  <c r="E1191" i="6"/>
  <c r="E1192" i="6"/>
  <c r="E1193" i="6"/>
  <c r="E1194" i="6"/>
  <c r="E1195" i="6"/>
  <c r="E1196" i="6"/>
  <c r="E1197" i="6"/>
  <c r="E1198" i="6"/>
  <c r="E1199" i="6"/>
  <c r="E1200" i="6"/>
  <c r="E1201" i="6"/>
  <c r="E1202" i="6"/>
  <c r="E1203" i="6"/>
  <c r="E1204" i="6"/>
  <c r="E1205" i="6"/>
  <c r="E1206" i="6"/>
  <c r="E1207" i="6"/>
  <c r="E1208" i="6"/>
  <c r="E1209" i="6"/>
  <c r="E1210" i="6"/>
  <c r="E1211" i="6"/>
  <c r="E1212" i="6"/>
  <c r="E1213" i="6"/>
  <c r="E1214" i="6"/>
  <c r="E1215" i="6"/>
  <c r="E1216" i="6"/>
  <c r="E1217" i="6"/>
  <c r="E1218" i="6"/>
  <c r="E1219" i="6"/>
  <c r="E1220" i="6"/>
  <c r="E1221" i="6"/>
  <c r="E1222" i="6"/>
  <c r="E1223" i="6"/>
  <c r="E1224" i="6"/>
  <c r="E1173" i="6"/>
  <c r="F1225" i="6"/>
  <c r="D1225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9" i="6"/>
  <c r="H1310" i="6"/>
  <c r="H1311" i="6"/>
  <c r="H1312" i="6"/>
  <c r="H1266" i="6"/>
  <c r="E1267" i="6"/>
  <c r="E1268" i="6"/>
  <c r="E1269" i="6"/>
  <c r="E1270" i="6"/>
  <c r="E1271" i="6"/>
  <c r="E1272" i="6"/>
  <c r="E1273" i="6"/>
  <c r="E1274" i="6"/>
  <c r="E1275" i="6"/>
  <c r="E1276" i="6"/>
  <c r="E1277" i="6"/>
  <c r="E1278" i="6"/>
  <c r="E1279" i="6"/>
  <c r="E1280" i="6"/>
  <c r="E1281" i="6"/>
  <c r="E1282" i="6"/>
  <c r="E1283" i="6"/>
  <c r="E1284" i="6"/>
  <c r="E1285" i="6"/>
  <c r="E1286" i="6"/>
  <c r="E1287" i="6"/>
  <c r="E1288" i="6"/>
  <c r="E1289" i="6"/>
  <c r="E1290" i="6"/>
  <c r="E1291" i="6"/>
  <c r="E1292" i="6"/>
  <c r="E1293" i="6"/>
  <c r="E1294" i="6"/>
  <c r="E1295" i="6"/>
  <c r="E1296" i="6"/>
  <c r="E1297" i="6"/>
  <c r="E1298" i="6"/>
  <c r="E1299" i="6"/>
  <c r="E1300" i="6"/>
  <c r="E1301" i="6"/>
  <c r="E1302" i="6"/>
  <c r="E1303" i="6"/>
  <c r="E1304" i="6"/>
  <c r="E1305" i="6"/>
  <c r="E1306" i="6"/>
  <c r="E1307" i="6"/>
  <c r="E1308" i="6"/>
  <c r="E1309" i="6"/>
  <c r="E1310" i="6"/>
  <c r="E1311" i="6"/>
  <c r="E1312" i="6"/>
  <c r="E1266" i="6"/>
  <c r="F1313" i="6"/>
  <c r="G1313" i="6"/>
  <c r="D1313" i="6"/>
  <c r="H1346" i="6"/>
  <c r="H1347" i="6"/>
  <c r="H1348" i="6"/>
  <c r="H1345" i="6"/>
  <c r="F1120" i="6"/>
  <c r="G1120" i="6"/>
  <c r="D1120" i="6"/>
  <c r="F1071" i="6"/>
  <c r="G1071" i="6"/>
  <c r="H1071" i="6"/>
  <c r="D1071" i="6"/>
  <c r="E1119" i="6"/>
  <c r="F952" i="6"/>
  <c r="G952" i="6"/>
  <c r="H952" i="6"/>
  <c r="D952" i="6"/>
  <c r="E984" i="6"/>
  <c r="F903" i="6"/>
  <c r="G903" i="6"/>
  <c r="D903" i="6"/>
  <c r="F802" i="6"/>
  <c r="G802" i="6"/>
  <c r="D802" i="6"/>
  <c r="H853" i="6"/>
  <c r="F726" i="6"/>
  <c r="G726" i="6"/>
  <c r="D726" i="6"/>
  <c r="H673" i="6"/>
  <c r="D673" i="6"/>
  <c r="D660" i="6"/>
  <c r="H660" i="6"/>
  <c r="H639" i="6"/>
  <c r="D639" i="6"/>
  <c r="D604" i="6"/>
  <c r="H604" i="6"/>
  <c r="F618" i="6"/>
  <c r="G618" i="6"/>
  <c r="H618" i="6"/>
  <c r="D618" i="6"/>
  <c r="D599" i="6"/>
  <c r="D587" i="6"/>
  <c r="D572" i="6"/>
  <c r="D709" i="6"/>
  <c r="D688" i="6"/>
  <c r="F660" i="6"/>
  <c r="G660" i="6"/>
  <c r="F572" i="6"/>
  <c r="G572" i="6"/>
  <c r="H572" i="6"/>
  <c r="H985" i="6" l="1"/>
  <c r="H90" i="6"/>
  <c r="H1349" i="6"/>
  <c r="H1225" i="6"/>
  <c r="H1313" i="6"/>
  <c r="H1120" i="6"/>
  <c r="H903" i="6"/>
  <c r="H802" i="6"/>
  <c r="H726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F449" i="6" l="1"/>
  <c r="E449" i="6"/>
  <c r="H10" i="6" l="1"/>
  <c r="F212" i="6"/>
  <c r="G212" i="6"/>
  <c r="D212" i="6"/>
  <c r="E219" i="6"/>
  <c r="E220" i="6"/>
  <c r="E221" i="6"/>
  <c r="E222" i="6"/>
  <c r="E223" i="6"/>
  <c r="E224" i="6"/>
  <c r="E225" i="6"/>
  <c r="E226" i="6"/>
  <c r="E227" i="6"/>
  <c r="E218" i="6"/>
  <c r="F246" i="6"/>
  <c r="G246" i="6"/>
  <c r="H246" i="6"/>
  <c r="D246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284" i="6"/>
  <c r="F391" i="6"/>
  <c r="G391" i="6"/>
  <c r="H391" i="6"/>
  <c r="D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94" i="6"/>
  <c r="F545" i="6"/>
  <c r="G545" i="6"/>
  <c r="D545" i="6"/>
  <c r="E558" i="6"/>
  <c r="E1443" i="6"/>
  <c r="E1442" i="6"/>
  <c r="E1376" i="6"/>
  <c r="E1375" i="6"/>
  <c r="E1315" i="6"/>
  <c r="E1316" i="6"/>
  <c r="E1317" i="6"/>
  <c r="E1318" i="6"/>
  <c r="E1319" i="6"/>
  <c r="E1320" i="6"/>
  <c r="E1321" i="6"/>
  <c r="E1322" i="6"/>
  <c r="E1323" i="6"/>
  <c r="E1324" i="6"/>
  <c r="E1325" i="6"/>
  <c r="E1326" i="6"/>
  <c r="E1327" i="6"/>
  <c r="E1328" i="6"/>
  <c r="E1329" i="6"/>
  <c r="E1330" i="6"/>
  <c r="E1331" i="6"/>
  <c r="E1332" i="6"/>
  <c r="E1333" i="6"/>
  <c r="E1334" i="6"/>
  <c r="E1335" i="6"/>
  <c r="E1336" i="6"/>
  <c r="E1337" i="6"/>
  <c r="E1338" i="6"/>
  <c r="E1339" i="6"/>
  <c r="E1340" i="6"/>
  <c r="E1341" i="6"/>
  <c r="E1342" i="6"/>
  <c r="E1343" i="6"/>
  <c r="E1344" i="6"/>
  <c r="E1314" i="6"/>
  <c r="E1262" i="6"/>
  <c r="E1011" i="6"/>
  <c r="E1261" i="6"/>
  <c r="E850" i="6"/>
  <c r="E849" i="6"/>
  <c r="E1172" i="6"/>
  <c r="E1171" i="6"/>
  <c r="E1116" i="6"/>
  <c r="E1118" i="6"/>
  <c r="E1117" i="6"/>
  <c r="E1069" i="6"/>
  <c r="E1068" i="6"/>
  <c r="E1000" i="6"/>
  <c r="E999" i="6"/>
  <c r="E983" i="6"/>
  <c r="E982" i="6"/>
  <c r="E941" i="6"/>
  <c r="E940" i="6"/>
  <c r="E824" i="6"/>
  <c r="E823" i="6"/>
  <c r="E753" i="6"/>
  <c r="E752" i="6"/>
  <c r="F709" i="6"/>
  <c r="G709" i="6"/>
  <c r="E725" i="6"/>
  <c r="H709" i="6" s="1"/>
  <c r="F688" i="6"/>
  <c r="G688" i="6"/>
  <c r="E708" i="6"/>
  <c r="E688" i="6" s="1"/>
  <c r="G673" i="6"/>
  <c r="F673" i="6"/>
  <c r="E687" i="6"/>
  <c r="E671" i="6"/>
  <c r="E660" i="6" s="1"/>
  <c r="F639" i="6"/>
  <c r="G639" i="6"/>
  <c r="E659" i="6"/>
  <c r="E636" i="6"/>
  <c r="F604" i="6"/>
  <c r="G604" i="6"/>
  <c r="E617" i="6"/>
  <c r="E604" i="6" s="1"/>
  <c r="F599" i="6"/>
  <c r="G599" i="6"/>
  <c r="E603" i="6"/>
  <c r="H603" i="6" s="1"/>
  <c r="H599" i="6" s="1"/>
  <c r="F587" i="6"/>
  <c r="G587" i="6"/>
  <c r="E598" i="6"/>
  <c r="H587" i="6" s="1"/>
  <c r="F560" i="6"/>
  <c r="G560" i="6"/>
  <c r="E585" i="6"/>
  <c r="E572" i="6" s="1"/>
  <c r="E571" i="6"/>
  <c r="H560" i="6" s="1"/>
  <c r="E570" i="6"/>
  <c r="E1047" i="6" l="1"/>
  <c r="E985" i="6"/>
  <c r="E1417" i="6"/>
  <c r="E1349" i="6"/>
  <c r="E903" i="6"/>
  <c r="E1313" i="6"/>
  <c r="E1120" i="6"/>
  <c r="E1071" i="6"/>
  <c r="E952" i="6"/>
  <c r="E726" i="6"/>
  <c r="H212" i="6"/>
  <c r="E246" i="6"/>
  <c r="E212" i="6"/>
  <c r="E391" i="6"/>
  <c r="E709" i="6"/>
  <c r="E673" i="6"/>
  <c r="H688" i="6"/>
  <c r="E639" i="6"/>
  <c r="E587" i="6"/>
  <c r="H105" i="6"/>
  <c r="D10" i="6" l="1"/>
  <c r="G10" i="6"/>
  <c r="F10" i="6"/>
  <c r="E91" i="6"/>
  <c r="E10" i="6" l="1"/>
  <c r="H527" i="6"/>
  <c r="E240" i="6"/>
  <c r="E242" i="6"/>
  <c r="E241" i="6"/>
  <c r="A248" i="6"/>
  <c r="E239" i="6" l="1"/>
  <c r="D347" i="6"/>
  <c r="F347" i="6"/>
  <c r="G347" i="6"/>
  <c r="H347" i="6"/>
  <c r="G1264" i="6"/>
  <c r="G1257" i="6"/>
  <c r="G1256" i="6"/>
  <c r="E1264" i="6"/>
  <c r="E1257" i="6"/>
  <c r="E1256" i="6"/>
  <c r="E232" i="6"/>
  <c r="F236" i="6"/>
  <c r="F228" i="6" s="1"/>
  <c r="G1225" i="6" l="1"/>
  <c r="E1225" i="6"/>
  <c r="F366" i="6" l="1"/>
  <c r="G366" i="6"/>
  <c r="H366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67" i="6"/>
  <c r="H330" i="6"/>
  <c r="H322" i="6"/>
  <c r="H315" i="6"/>
  <c r="H309" i="6"/>
  <c r="H182" i="6"/>
  <c r="H166" i="6"/>
  <c r="H327" i="6"/>
  <c r="H132" i="6"/>
  <c r="D105" i="6" l="1"/>
  <c r="D132" i="6"/>
  <c r="D166" i="6"/>
  <c r="D182" i="6"/>
  <c r="D309" i="6"/>
  <c r="D315" i="6"/>
  <c r="D322" i="6"/>
  <c r="D327" i="6"/>
  <c r="D330" i="6"/>
  <c r="D337" i="6"/>
  <c r="D366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D420" i="6"/>
  <c r="D440" i="6"/>
  <c r="D462" i="6"/>
  <c r="D481" i="6"/>
  <c r="D494" i="6"/>
  <c r="D506" i="6"/>
  <c r="D527" i="6"/>
  <c r="D560" i="6"/>
  <c r="D559" i="6" s="1"/>
  <c r="F229" i="6"/>
  <c r="D346" i="6" l="1"/>
  <c r="D9" i="6"/>
  <c r="E105" i="6"/>
  <c r="E366" i="6" l="1"/>
  <c r="F559" i="6" l="1"/>
  <c r="G559" i="6"/>
  <c r="H559" i="6"/>
  <c r="F527" i="6"/>
  <c r="G527" i="6"/>
  <c r="E527" i="6"/>
  <c r="F506" i="6"/>
  <c r="G506" i="6"/>
  <c r="H506" i="6"/>
  <c r="F494" i="6"/>
  <c r="G494" i="6"/>
  <c r="H494" i="6"/>
  <c r="F481" i="6"/>
  <c r="G481" i="6"/>
  <c r="H481" i="6"/>
  <c r="E486" i="6"/>
  <c r="F462" i="6" l="1"/>
  <c r="G462" i="6"/>
  <c r="H462" i="6"/>
  <c r="F440" i="6"/>
  <c r="G440" i="6"/>
  <c r="H440" i="6"/>
  <c r="E440" i="6"/>
  <c r="F420" i="6"/>
  <c r="G420" i="6"/>
  <c r="H420" i="6"/>
  <c r="F343" i="6"/>
  <c r="E343" i="6" s="1"/>
  <c r="F337" i="6"/>
  <c r="G337" i="6"/>
  <c r="H337" i="6"/>
  <c r="F330" i="6"/>
  <c r="G330" i="6"/>
  <c r="F327" i="6"/>
  <c r="F322" i="6"/>
  <c r="G322" i="6"/>
  <c r="F315" i="6"/>
  <c r="G315" i="6"/>
  <c r="F309" i="6"/>
  <c r="G309" i="6"/>
  <c r="E309" i="6"/>
  <c r="F182" i="6"/>
  <c r="G182" i="6"/>
  <c r="E182" i="6"/>
  <c r="F166" i="6"/>
  <c r="G166" i="6"/>
  <c r="E166" i="6"/>
  <c r="F132" i="6"/>
  <c r="G132" i="6"/>
  <c r="E132" i="6"/>
  <c r="F105" i="6"/>
  <c r="G105" i="6"/>
  <c r="E601" i="6"/>
  <c r="F346" i="6" l="1"/>
  <c r="G346" i="6"/>
  <c r="E421" i="6"/>
  <c r="E143" i="6"/>
  <c r="E142" i="6" s="1"/>
  <c r="E92" i="6"/>
  <c r="E93" i="6"/>
  <c r="E94" i="6"/>
  <c r="E95" i="6"/>
  <c r="E96" i="6"/>
  <c r="E97" i="6"/>
  <c r="E98" i="6"/>
  <c r="E90" i="6" l="1"/>
  <c r="E420" i="6"/>
  <c r="E602" i="6" l="1"/>
  <c r="E600" i="6"/>
  <c r="E599" i="6" l="1"/>
  <c r="F9" i="6"/>
  <c r="F8" i="6" s="1"/>
  <c r="E129" i="6"/>
  <c r="E128" i="6"/>
  <c r="E130" i="6"/>
  <c r="E635" i="6" l="1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 l="1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2" i="6" l="1"/>
  <c r="G327" i="6"/>
  <c r="G9" i="6" s="1"/>
  <c r="E231" i="6"/>
  <c r="E233" i="6"/>
  <c r="E234" i="6"/>
  <c r="E235" i="6"/>
  <c r="E316" i="6"/>
  <c r="E317" i="6"/>
  <c r="E318" i="6"/>
  <c r="E319" i="6"/>
  <c r="E320" i="6"/>
  <c r="E321" i="6"/>
  <c r="E323" i="6"/>
  <c r="E324" i="6"/>
  <c r="E325" i="6"/>
  <c r="E326" i="6"/>
  <c r="E328" i="6"/>
  <c r="E329" i="6"/>
  <c r="E331" i="6"/>
  <c r="E332" i="6"/>
  <c r="E333" i="6"/>
  <c r="E334" i="6"/>
  <c r="E335" i="6"/>
  <c r="E336" i="6"/>
  <c r="E338" i="6"/>
  <c r="E339" i="6"/>
  <c r="E340" i="6"/>
  <c r="E341" i="6"/>
  <c r="E342" i="6"/>
  <c r="E344" i="6"/>
  <c r="E345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2" i="6"/>
  <c r="E483" i="6"/>
  <c r="E484" i="6"/>
  <c r="E485" i="6"/>
  <c r="E487" i="6"/>
  <c r="E488" i="6"/>
  <c r="E489" i="6"/>
  <c r="E490" i="6"/>
  <c r="E491" i="6"/>
  <c r="E492" i="6"/>
  <c r="E493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61" i="6"/>
  <c r="E562" i="6"/>
  <c r="E563" i="6"/>
  <c r="E564" i="6"/>
  <c r="E565" i="6"/>
  <c r="E566" i="6"/>
  <c r="E567" i="6"/>
  <c r="E568" i="6"/>
  <c r="E569" i="6"/>
  <c r="E545" i="6" l="1"/>
  <c r="E560" i="6"/>
  <c r="E559" i="6" s="1"/>
  <c r="E347" i="6"/>
  <c r="E481" i="6"/>
  <c r="E462" i="6"/>
  <c r="E506" i="6"/>
  <c r="E337" i="6"/>
  <c r="E330" i="6"/>
  <c r="E322" i="6"/>
  <c r="E315" i="6"/>
  <c r="E327" i="6"/>
  <c r="E346" i="6" l="1"/>
  <c r="H557" i="6" l="1"/>
  <c r="H556" i="6"/>
  <c r="H555" i="6"/>
  <c r="H554" i="6"/>
  <c r="H553" i="6"/>
  <c r="H552" i="6"/>
  <c r="H551" i="6"/>
  <c r="H550" i="6"/>
  <c r="H343" i="6"/>
  <c r="H545" i="6" l="1"/>
  <c r="H9" i="6"/>
  <c r="E230" i="6"/>
  <c r="E228" i="6" s="1"/>
  <c r="E9" i="6" l="1"/>
  <c r="E8" i="6" s="1"/>
  <c r="H346" i="6"/>
  <c r="H8" i="6" s="1"/>
  <c r="G8" i="6"/>
</calcChain>
</file>

<file path=xl/sharedStrings.xml><?xml version="1.0" encoding="utf-8"?>
<sst xmlns="http://schemas.openxmlformats.org/spreadsheetml/2006/main" count="2734" uniqueCount="1084">
  <si>
    <t>Nguyên giá</t>
  </si>
  <si>
    <t>Giá trị còn lại</t>
  </si>
  <si>
    <t>Tổng cộng</t>
  </si>
  <si>
    <t>Trong đó</t>
  </si>
  <si>
    <t>Nguồn khác</t>
  </si>
  <si>
    <t>Số lượng</t>
  </si>
  <si>
    <t>I</t>
  </si>
  <si>
    <t>II</t>
  </si>
  <si>
    <t>III</t>
  </si>
  <si>
    <t>STT</t>
  </si>
  <si>
    <t>Bộ phận sử dụng</t>
  </si>
  <si>
    <t>Nguồn ngân sách</t>
  </si>
  <si>
    <t>UBND HUYỆN TU MƠ RÔNG</t>
  </si>
  <si>
    <t>Máy vi tính.</t>
  </si>
  <si>
    <t>Bộ bàn ghế tiếp khách</t>
  </si>
  <si>
    <t>Maý tính Dell Pentirum R Dual - Core + Máy in HP Laser Jet</t>
  </si>
  <si>
    <t>Bàn họp</t>
  </si>
  <si>
    <t>Phòng Nông nghiệp &amp; PTNT</t>
  </si>
  <si>
    <t>Máy vi tính để bàn</t>
  </si>
  <si>
    <t>Tủ đựng tài liệu lãnh đạo</t>
  </si>
  <si>
    <t>Bàn làm việc lãnh đạo</t>
  </si>
  <si>
    <t>Bàn làm việc nhân viên</t>
  </si>
  <si>
    <t>Bàn ghế tiếp khách</t>
  </si>
  <si>
    <t>Phòng Nội vụ</t>
  </si>
  <si>
    <t>Laptop</t>
  </si>
  <si>
    <t>Bàn làm việc</t>
  </si>
  <si>
    <t>Bàn ghế họp cơ quan</t>
  </si>
  <si>
    <t>Máy photocopy</t>
  </si>
  <si>
    <t>Máy vi tính để bàn</t>
  </si>
  <si>
    <t>Thanh tra huyện</t>
  </si>
  <si>
    <t>Phòng Kinh tế và Hạ tầng</t>
  </si>
  <si>
    <t>Tủ đựng hồ sơ tài liệu</t>
  </si>
  <si>
    <t>Phòng Văn hóa và Thông tin</t>
  </si>
  <si>
    <t>Máy tính bàn</t>
  </si>
  <si>
    <t>Máy tính xách tay</t>
  </si>
  <si>
    <t>Phòng Tài chính - Kế hoạch</t>
  </si>
  <si>
    <t>Bộ máy tính bàn</t>
  </si>
  <si>
    <t>Máy vi tính xách tay</t>
  </si>
  <si>
    <t>Máy Photocopy SHARP - MXM464</t>
  </si>
  <si>
    <t>Bàn Gỗ xoan đào</t>
  </si>
  <si>
    <t>Ghế gỗ xoan đào</t>
  </si>
  <si>
    <t>Máy định vị cầm tay GPS</t>
  </si>
  <si>
    <t>Trung tâm VH-TT-DL&amp;TT huyện</t>
  </si>
  <si>
    <t>máy quay phim Sony HVR-Z7</t>
  </si>
  <si>
    <t>Bộ Truyền thanh không dây kỷ thuật số</t>
  </si>
  <si>
    <t>Bộ truyền thanh không dây kỷ thuật số</t>
  </si>
  <si>
    <t>Máy lạnh Sharp</t>
  </si>
  <si>
    <t>Bộ điện Power supply 600W</t>
  </si>
  <si>
    <t>Hệ thồng anten phát FM và cáp dẫn sóng - hệ thống phát 2 dàn và bộ chia anten</t>
  </si>
  <si>
    <t>Bộ cắt lọc sét đường nguồn</t>
  </si>
  <si>
    <t>Máy phát FM Stereo, công suất 50W</t>
  </si>
  <si>
    <t>Mát xách tay dele VOSTEO 3568</t>
  </si>
  <si>
    <t>Cồng chiêng</t>
  </si>
  <si>
    <t>EQ Berhingef</t>
  </si>
  <si>
    <t>Lao súp</t>
  </si>
  <si>
    <t>Loa súp</t>
  </si>
  <si>
    <t>Máy Ảnh</t>
  </si>
  <si>
    <t>Ổn áp Liao 20KVA</t>
  </si>
  <si>
    <t>Loa nén</t>
  </si>
  <si>
    <t>Ti Vi 75UM7500PTA</t>
  </si>
  <si>
    <t>máy làm mát không khí bằng bay hơi</t>
  </si>
  <si>
    <t>Sân khấu lắp ghép di động</t>
  </si>
  <si>
    <t>đầu thu kỷ thuật số</t>
  </si>
  <si>
    <t>Trung tâm Bồi dưỡng chính trị</t>
  </si>
  <si>
    <t>Máy vi tính</t>
  </si>
  <si>
    <t>Bộ bàn ghế salon nệm</t>
  </si>
  <si>
    <t>Rèm cửa</t>
  </si>
  <si>
    <t>Máy chiếu</t>
  </si>
  <si>
    <t>Máy phô tô</t>
  </si>
  <si>
    <t>Bàn ghế hội trường</t>
  </si>
  <si>
    <t>Hội nông dân</t>
  </si>
  <si>
    <t>Hội Cựu chiến binh</t>
  </si>
  <si>
    <t>Huyện đoàn</t>
  </si>
  <si>
    <t>Hội Liên hiệp phụ nữ</t>
  </si>
  <si>
    <t>Hội Chữ thập đỏ</t>
  </si>
  <si>
    <t>UBND xã Đắk Hà</t>
  </si>
  <si>
    <t>Máy vi tính bàn</t>
  </si>
  <si>
    <t xml:space="preserve">Máy Photo coppy </t>
  </si>
  <si>
    <t xml:space="preserve">Ghế xuay lãnh đạo </t>
  </si>
  <si>
    <t>Tủ hồ sơ lãnh đạo</t>
  </si>
  <si>
    <t>Ghế tựa đầu bò</t>
  </si>
  <si>
    <t>Tủ đựng tài liệu</t>
  </si>
  <si>
    <t>Ghế xuay nệm NV</t>
  </si>
  <si>
    <t>Ghế hội trường</t>
  </si>
  <si>
    <t>Bàn HN thẳng làm việc</t>
  </si>
  <si>
    <t>Bàn HN cong làm việc</t>
  </si>
  <si>
    <t>Máy in Laser canon LB 3000</t>
  </si>
  <si>
    <t>Máy Fax Pansonic KX-FP 342</t>
  </si>
  <si>
    <t>Điện thoại cố định hiển thị  số Pansonic KX TS 11</t>
  </si>
  <si>
    <t>Tài liệu và nội quy PCCC</t>
  </si>
  <si>
    <t>UBND xã Tu Mơ Rông</t>
  </si>
  <si>
    <t>Máy in</t>
  </si>
  <si>
    <t>Máy in Canon khổ A4</t>
  </si>
  <si>
    <t>Máy tính để bàn</t>
  </si>
  <si>
    <t>Máy Photocopy</t>
  </si>
  <si>
    <t>Bộ salon nệm tiếp khách</t>
  </si>
  <si>
    <t>UBND xã Ngọc Yêu</t>
  </si>
  <si>
    <t>UBND xã Ngọc Lây</t>
  </si>
  <si>
    <t>Máy vi tính HP</t>
  </si>
  <si>
    <t>UBND xã Văn Xuôi</t>
  </si>
  <si>
    <t>Máy scan để bàn HP 2500</t>
  </si>
  <si>
    <t>Máy vi tính DNA</t>
  </si>
  <si>
    <t>Máy in Canon 2900</t>
  </si>
  <si>
    <t>UBND xã Tê Xăng</t>
  </si>
  <si>
    <t>Máy photocoppy Konica minolta bizhub 215</t>
  </si>
  <si>
    <t>Bộ bàn ghế Salon nệm</t>
  </si>
  <si>
    <t>Ti vi LG 24inch</t>
  </si>
  <si>
    <t>Bàn, ghế làm việc lãnh đạo</t>
  </si>
  <si>
    <t>Ghế làm việc</t>
  </si>
  <si>
    <t>Bàn phòng họp</t>
  </si>
  <si>
    <t>Ghế phòng họp</t>
  </si>
  <si>
    <t>Bàn vi tính</t>
  </si>
  <si>
    <t>Tủ đựng hồ sơ lãnh đạo</t>
  </si>
  <si>
    <t>Tủ đựng hồ sơ nhân viên</t>
  </si>
  <si>
    <t>Tủ gỗ đựng tivi</t>
  </si>
  <si>
    <t>UBND xã Măng Ri</t>
  </si>
  <si>
    <t>Máy tính xách tay ASUS X441NPQC + Máy in Canon 2900</t>
  </si>
  <si>
    <t>Tivi samsung 49 inch</t>
  </si>
  <si>
    <t>Amply HTV 500W</t>
  </si>
  <si>
    <t>Loa HTV 350W</t>
  </si>
  <si>
    <t>Loa kéo di động DAT 700W</t>
  </si>
  <si>
    <t>Máy tính để bàn FPT + máy in Canon 2900</t>
  </si>
  <si>
    <t>Máy photocoppy Konica MinoIta Bizhub 215</t>
  </si>
  <si>
    <t>Máy Photocoppy Konica MinoIta Bizhub 211</t>
  </si>
  <si>
    <t>Loa DALTON hội trường</t>
  </si>
  <si>
    <t>Máy Fax Panasonic KX-FL402CX</t>
  </si>
  <si>
    <t>Máy tính để bàn FPT ELEAD</t>
  </si>
  <si>
    <t>Tủ đựng Hồ sơ</t>
  </si>
  <si>
    <t>UBND xã Đắk Na</t>
  </si>
  <si>
    <t>Tủ đựng hồ sơ</t>
  </si>
  <si>
    <t>UBND xã Đắk Sao</t>
  </si>
  <si>
    <t>Máy scan để bàn HP</t>
  </si>
  <si>
    <t>Máy in Canon LBP 212dw</t>
  </si>
  <si>
    <t>Bộ bàn ghế nệm saloong</t>
  </si>
  <si>
    <t>Bộ bàn ghế saloong gỗ</t>
  </si>
  <si>
    <t>Tủ gỗ</t>
  </si>
  <si>
    <t>Tủ sắt</t>
  </si>
  <si>
    <t>Ghế xoay lãnh đạo</t>
  </si>
  <si>
    <t>Ghế xoay văn phòng</t>
  </si>
  <si>
    <t>Ghế ngồi làm việc + họp</t>
  </si>
  <si>
    <t>Bàn ghế họp</t>
  </si>
  <si>
    <t>UBND xã Đắk Rơ Ông</t>
  </si>
  <si>
    <t>Máy định vị Gramin GPSMAP 78S</t>
  </si>
  <si>
    <t>UBND xã Đắk Tờ Kan</t>
  </si>
  <si>
    <t>Bàn ghế làm việc nhân viên ( gỗ)</t>
  </si>
  <si>
    <t>Máy in canon</t>
  </si>
  <si>
    <t>Bàn làm việc văn phòng</t>
  </si>
  <si>
    <t xml:space="preserve">Bàn làm việc </t>
  </si>
  <si>
    <t xml:space="preserve">Nghế làm việc </t>
  </si>
  <si>
    <t>Bộ Bàn ghế làm việc</t>
  </si>
  <si>
    <t>Tủ đựng hồ sơ cho cán bộ</t>
  </si>
  <si>
    <t>Tủ đựng hồ sơ cho công chức</t>
  </si>
  <si>
    <t>Bộ máy tính lắp ráp để bàn</t>
  </si>
  <si>
    <t>Bộ máy tính lắp ráp để bàn I3 chủ</t>
  </si>
  <si>
    <t>Đệm bật xa</t>
  </si>
  <si>
    <t>Đệm nhảy cao</t>
  </si>
  <si>
    <t>Hệ thống lọc nước công nghiệp</t>
  </si>
  <si>
    <t>Màn hình cảm ứng tương tác BENQ</t>
  </si>
  <si>
    <t>Máy photo đa năng đen trắng sindoh</t>
  </si>
  <si>
    <t>Máy quét màu EPSON</t>
  </si>
  <si>
    <t>Máy tính xách tay HP</t>
  </si>
  <si>
    <t>Phần nội dung học liệu phục vụ cho nhu cầu giảng dạy</t>
  </si>
  <si>
    <t>Tủ đông 400l</t>
  </si>
  <si>
    <t>KHỐI TRƯỜNG HỌC</t>
  </si>
  <si>
    <t>1</t>
  </si>
  <si>
    <t>Âm ly, micro,lao,tivi, đầu đĩa</t>
  </si>
  <si>
    <t>2</t>
  </si>
  <si>
    <t>Bàn ghế gỗ</t>
  </si>
  <si>
    <t>3</t>
  </si>
  <si>
    <t>4</t>
  </si>
  <si>
    <t>Giếng nước</t>
  </si>
  <si>
    <t>Loa 4T</t>
  </si>
  <si>
    <t>Loa CFX 4 tấc đôi</t>
  </si>
  <si>
    <t>Lưới  B40</t>
  </si>
  <si>
    <t>Lưới B 40 đợt 1</t>
  </si>
  <si>
    <t>Nâng cấp phầm mềm máy tính Mi Sa</t>
  </si>
  <si>
    <t>Phầm mềm kiểm định chất lượng</t>
  </si>
  <si>
    <t>Phầm mềm quảng lý ngân hàng đề thi</t>
  </si>
  <si>
    <t>Phần mềm Máy tính QLTS</t>
  </si>
  <si>
    <t>Phần mềm QLCB, NV</t>
  </si>
  <si>
    <t>Trụ cột tường rào</t>
  </si>
  <si>
    <t>UB Mặt trận TQ</t>
  </si>
  <si>
    <t>Bộ bàn ghế họp</t>
  </si>
  <si>
    <t>Trường mầm non Ngọc Lây</t>
  </si>
  <si>
    <t>Dàn âm thanh hội trường 100</t>
  </si>
  <si>
    <t>Máy photocopy Konica Minolta Bizhub 215</t>
  </si>
  <si>
    <t>Máy tính để bàn FPT ELEAD M525i</t>
  </si>
  <si>
    <t>Máy vi tính để bàn thương hiệu Việt Nam FPT Elead M539i</t>
  </si>
  <si>
    <t>Phần mềm kiểm định, trường chuẩn - A BOT</t>
  </si>
  <si>
    <t>Phần mềm Misa</t>
  </si>
  <si>
    <t>Phần mềm quản lý tài sản</t>
  </si>
  <si>
    <t>TRƯỜNG MN NGỌC LÂY</t>
  </si>
  <si>
    <t>Máy phô tô cop py</t>
  </si>
  <si>
    <t>Trường Mầm non Tê Xăng</t>
  </si>
  <si>
    <t>Phần mềm kế toán MiSa</t>
  </si>
  <si>
    <t>TRƯỜNG MN TÊ XĂNG</t>
  </si>
  <si>
    <t>Tủ nấu cơm ga 60kg</t>
  </si>
  <si>
    <t>Văn phòng</t>
  </si>
  <si>
    <t>Máy ảnh</t>
  </si>
  <si>
    <t>Bộ ghế tiếp khách</t>
  </si>
  <si>
    <t>Hiệu trưởng</t>
  </si>
  <si>
    <t>Ghế họp</t>
  </si>
  <si>
    <t>Giếng</t>
  </si>
  <si>
    <t>Máy scan EPSON</t>
  </si>
  <si>
    <t>May vi tính</t>
  </si>
  <si>
    <t>Nhà xe</t>
  </si>
  <si>
    <t>Phầm mềm misa</t>
  </si>
  <si>
    <t>Kế toán</t>
  </si>
  <si>
    <t>Phần mềm quản lý</t>
  </si>
  <si>
    <t>Tủ đựng tài liệu</t>
  </si>
  <si>
    <t xml:space="preserve"> Trường PTDTBT TH-THCS xã Ngọc Lây</t>
  </si>
  <si>
    <t>Máy Photocoppy</t>
  </si>
  <si>
    <t>Máy photocopy trắng đen thương hiệu SINDOH</t>
  </si>
  <si>
    <t>Máy vi tính để bàn thương hiệu Việt Nam FPT Elead M 525</t>
  </si>
  <si>
    <t>Nhà để xe</t>
  </si>
  <si>
    <t>Phần mềm kế toán Misa</t>
  </si>
  <si>
    <t>Phần mềm quản lý cán bộ</t>
  </si>
  <si>
    <t>Phần mềm quản lý ngân hàng đề thi Trí Việt</t>
  </si>
  <si>
    <t>Phần mềm quản lý trường học</t>
  </si>
  <si>
    <t>Tủ đông 400l (bảo quản thực phẩm)</t>
  </si>
  <si>
    <t>Bộ bàn ghế Sôfa</t>
  </si>
  <si>
    <t>TH Ngọc Lây</t>
  </si>
  <si>
    <t>TH-THCS Ngọc Lây</t>
  </si>
  <si>
    <t>THCS Ngọc Lây</t>
  </si>
  <si>
    <t>Nhà bếp tạm</t>
  </si>
  <si>
    <t>Phần mềm misa</t>
  </si>
  <si>
    <t>Loa 2 dải tần số HI - FI</t>
  </si>
  <si>
    <t>Bàn trộn âm liền bộ tạo Efect, EQ + thùng đựng</t>
  </si>
  <si>
    <t>máy quét màu EPSON DS1610 (t</t>
  </si>
  <si>
    <t>Máy photo coppy SINDOH</t>
  </si>
  <si>
    <t>máy Scan ESPON</t>
  </si>
  <si>
    <t>Tủ đông</t>
  </si>
  <si>
    <t>Trường THCS Bán trú DTTS Tu Mơ Rông</t>
  </si>
  <si>
    <t>Amli, loa, micro</t>
  </si>
  <si>
    <t>ban giám hiệu, giáo viên</t>
  </si>
  <si>
    <t>Bàn họp gỗ nhóm III</t>
  </si>
  <si>
    <t>Máy vi tính để bàn CPU Acer</t>
  </si>
  <si>
    <t>Phần mềm hỗ trợ soạn giảng Trí Việt</t>
  </si>
  <si>
    <t>giáo viên</t>
  </si>
  <si>
    <t>tài chính</t>
  </si>
  <si>
    <t>Phần mềm quản lý ngân hàng đề thi</t>
  </si>
  <si>
    <t>TIVI TOSHI BA</t>
  </si>
  <si>
    <t>học sinh</t>
  </si>
  <si>
    <t>Văn phòng HĐND-UBND</t>
  </si>
  <si>
    <t>UBND CÁC XÃ</t>
  </si>
  <si>
    <t>Bộ máy vi tính tôn giáo CTM</t>
  </si>
  <si>
    <t>Bộ bàn ghế làm việc</t>
  </si>
  <si>
    <t>Két sắt BAUCHE</t>
  </si>
  <si>
    <t>Kệ lưu trữ hồ sơ đặc thù</t>
  </si>
  <si>
    <t>Giá đựng tài liệu</t>
  </si>
  <si>
    <t>Phần mềm QLTS</t>
  </si>
  <si>
    <t>Phần mềm Kế toán</t>
  </si>
  <si>
    <t>Máy photo đa năng đen trắng SINDOH</t>
  </si>
  <si>
    <t>Bộ bàn, ghế sôfa</t>
  </si>
  <si>
    <t>Trường Tiểu học Đăk Hà</t>
  </si>
  <si>
    <t>Máy chiếu HPEC HC30PT</t>
  </si>
  <si>
    <t>Máy tính lắp ráp để bàn I3</t>
  </si>
  <si>
    <t>Phòng tin học</t>
  </si>
  <si>
    <t>Phần mềm máy tính</t>
  </si>
  <si>
    <t>Phần mềm quản lý Ts công</t>
  </si>
  <si>
    <t>Tường rào tại trung tâm</t>
  </si>
  <si>
    <t>Trường MN Măng Ri</t>
  </si>
  <si>
    <t>"Bộ máy  tính lắp ráp để bàn I3"</t>
  </si>
  <si>
    <t>Máy chiếu X400</t>
  </si>
  <si>
    <t>Phần mềm MISA</t>
  </si>
  <si>
    <t>Bộ âm thanh trợ giảng</t>
  </si>
  <si>
    <t>Trường tiểu học Đăk Tơ Kan</t>
  </si>
  <si>
    <t>Phòng hiệu trưởng</t>
  </si>
  <si>
    <t>Đàn phím điện tử Casio CT-X5000</t>
  </si>
  <si>
    <t>Laptop Dell inspiron N5559</t>
  </si>
  <si>
    <t>5</t>
  </si>
  <si>
    <t>6</t>
  </si>
  <si>
    <t>MÁY PHOTOCOPY TOSHIBA ĐA CHỨC NĂNG</t>
  </si>
  <si>
    <t>7</t>
  </si>
  <si>
    <t>Máy Scan ESPON</t>
  </si>
  <si>
    <t>8</t>
  </si>
  <si>
    <t>Máy tính xách tay DELL</t>
  </si>
  <si>
    <t>9</t>
  </si>
  <si>
    <t>10</t>
  </si>
  <si>
    <t>11</t>
  </si>
  <si>
    <t>Phần mềm kế toán 2008</t>
  </si>
  <si>
    <t>12</t>
  </si>
  <si>
    <t>13</t>
  </si>
  <si>
    <t>Phần mềm QLTH</t>
  </si>
  <si>
    <t>14</t>
  </si>
  <si>
    <t>15</t>
  </si>
  <si>
    <t>Phòng kế toán</t>
  </si>
  <si>
    <t>16</t>
  </si>
  <si>
    <t>Smart tivi LC 60 inch</t>
  </si>
  <si>
    <t>17</t>
  </si>
  <si>
    <t>Ti vi LG</t>
  </si>
  <si>
    <t>18</t>
  </si>
  <si>
    <t>Tivi kết nối máy tính LG</t>
  </si>
  <si>
    <t>19</t>
  </si>
  <si>
    <t>Trống đội</t>
  </si>
  <si>
    <t>20</t>
  </si>
  <si>
    <t>Tủ đông Alaska BCD-5568N</t>
  </si>
  <si>
    <t>Trường Mầm Non Đăk Hà</t>
  </si>
  <si>
    <t>Hàng rào</t>
  </si>
  <si>
    <t>mầm non dăk hà</t>
  </si>
  <si>
    <t>Phần mềm quản lý đề thi</t>
  </si>
  <si>
    <t>Dàn âm thanh</t>
  </si>
  <si>
    <t>Giếng sinh hoạt</t>
  </si>
  <si>
    <t>Laptop Dell vostro 1014</t>
  </si>
  <si>
    <t>Máy laptop HP 6530s</t>
  </si>
  <si>
    <t>Máy MFC Brother 7340</t>
  </si>
  <si>
    <t>Tủ tài liệu</t>
  </si>
  <si>
    <t>Hệ thống lọc nước (Gồm: hệ thống bơm cấp;  hệ thống tiền lọc - lọc thô; Hệ thống lọc tinh - lọc kim loại, lọc than hoạt tính, trao đổi ion; Hệ thống lọc RO - lọc nước ra tinh khiết)...</t>
  </si>
  <si>
    <t>HỒ BƠI</t>
  </si>
  <si>
    <t>Máy chiếu Projecter Ben Q+ Màn hình chiếu treo (84x84 inch)</t>
  </si>
  <si>
    <t>Máy tính xách tay HP 15-da1033TX (5NK26PA)</t>
  </si>
  <si>
    <t>NHÀ ĐỂ XE</t>
  </si>
  <si>
    <t>PHẦN MỀM QLCB</t>
  </si>
  <si>
    <t>PHẦN MỀM QUẢN LÝ TÀI SẢN</t>
  </si>
  <si>
    <t>PMND Học liệu phục vụ cho nhu cầu giảng dạy</t>
  </si>
  <si>
    <t>Sân Bê tông+ kè đá hộc</t>
  </si>
  <si>
    <t>Máy quét màu EFSON</t>
  </si>
  <si>
    <t>Bộ máy tính lắp ráp để bàn I3</t>
  </si>
  <si>
    <t>Trường PTDTBT TH-THCS Xã Văn Xuôi</t>
  </si>
  <si>
    <t>Trường Mầm non Đăk Rơ Ông</t>
  </si>
  <si>
    <t>Ampli KBS999-XP</t>
  </si>
  <si>
    <t>Trường mầm non Đăk Rơ Ông</t>
  </si>
  <si>
    <t>Bàn ghế salong nệm</t>
  </si>
  <si>
    <t>Bục phát biểu bằng gỗ</t>
  </si>
  <si>
    <t>Cổng trường</t>
  </si>
  <si>
    <t>Hàng rào tạm</t>
  </si>
  <si>
    <t>Loa rồng Việt</t>
  </si>
  <si>
    <t>Máy vi tính 1</t>
  </si>
  <si>
    <t>Máy vi tính 2</t>
  </si>
  <si>
    <t>Máy vi tính FPT</t>
  </si>
  <si>
    <t>Phần mềm kế toán</t>
  </si>
  <si>
    <t>Phần mềm Mi sa -PM quản lý trường học</t>
  </si>
  <si>
    <t>Tủ hồ sơ</t>
  </si>
  <si>
    <t>Tủ hồ sơ Hòa Phát (Cat 09K3)</t>
  </si>
  <si>
    <t>Tủ Tài liệu</t>
  </si>
  <si>
    <t>Văn Phòng</t>
  </si>
  <si>
    <t>Bồ bàn ghế tiếp công dân</t>
  </si>
  <si>
    <t>Phần mềm kế toán Mimosa</t>
  </si>
  <si>
    <t>Phần mềm QLCBCC</t>
  </si>
  <si>
    <t>Phần mềm QLTS</t>
  </si>
  <si>
    <t>Hệ thống truyền hình trực tuyến</t>
  </si>
  <si>
    <t>Máy Phô Tô Xerox 3065</t>
  </si>
  <si>
    <t>Laptop Asus Vivobook A512FA-EJ440T Core i5-8265U/ Win10 (15.6 FHD)</t>
  </si>
  <si>
    <t>Máy định vị Toàn cầu</t>
  </si>
  <si>
    <t>Máy in màu Brother (A3)</t>
  </si>
  <si>
    <t>Máy photocopy Toshiba estudio357</t>
  </si>
  <si>
    <t>Máy tính Dell9030, core i5</t>
  </si>
  <si>
    <t>Phần mềm Kế toán Misa Mimosa.net</t>
  </si>
  <si>
    <t>Phần mềm QLTS.VN</t>
  </si>
  <si>
    <t>Phần mền QLCBCC</t>
  </si>
  <si>
    <t>Máy vi tính để bàn Dell I3</t>
  </si>
  <si>
    <t>Phần mềm Misa kế toán</t>
  </si>
  <si>
    <t>Laptop HP</t>
  </si>
  <si>
    <t>Phần mềm QLCBCC</t>
  </si>
  <si>
    <t>Máy quay phim</t>
  </si>
  <si>
    <t>Sự nghiệp Văn hóa - Thể thao</t>
  </si>
  <si>
    <t>Trạm Tê Xăng</t>
  </si>
  <si>
    <t>Trạm Đăk Na</t>
  </si>
  <si>
    <t>Trạm Tu Mơ Rông</t>
  </si>
  <si>
    <t>Truyền thanh-Truyền hình Trung tâm</t>
  </si>
  <si>
    <t>máy làm mát không khí bằng bay hơ</t>
  </si>
  <si>
    <t>Máy tính để bàn lắp ráp</t>
  </si>
  <si>
    <t>máy vi tính xách tay (</t>
  </si>
  <si>
    <t>Mier Mackie</t>
  </si>
  <si>
    <t>Phần mềm kế toán MISA</t>
  </si>
  <si>
    <t>Power Unika</t>
  </si>
  <si>
    <t>Bộ bàn ghế hình chữ nhật gỗ công nghiệp có kính mặt trên</t>
  </si>
  <si>
    <t>Trung tâm học tập cộng đồng</t>
  </si>
  <si>
    <t>UBND xã</t>
  </si>
  <si>
    <t>Loa kéo Nanomax chuyên dùng hội trường sân khấu</t>
  </si>
  <si>
    <t>Máy Máy photocopy Xerox 5335</t>
  </si>
  <si>
    <t>Đảng ủy xã</t>
  </si>
  <si>
    <t>Phần mềm kế toán Misa 2008</t>
  </si>
  <si>
    <t>Tài chính kế toán xã</t>
  </si>
  <si>
    <t>Phần mềm QL cán bộ</t>
  </si>
  <si>
    <t>Phần mền kế toán Misa 2008</t>
  </si>
  <si>
    <t>Máy tính xách tay Dell Latitude E5580</t>
  </si>
  <si>
    <r>
      <rPr>
        <sz val="9.5"/>
        <rFont val="Times New Roman"/>
        <family val="1"/>
      </rPr>
      <t>Máy tính xách tay</t>
    </r>
  </si>
  <si>
    <r>
      <rPr>
        <sz val="9.5"/>
        <rFont val="Times New Roman"/>
        <family val="1"/>
      </rPr>
      <t>Phần Mềm Kế toán</t>
    </r>
  </si>
  <si>
    <r>
      <rPr>
        <sz val="9.5"/>
        <rFont val="Times New Roman"/>
        <family val="1"/>
      </rPr>
      <t>Phần mềm QLTS</t>
    </r>
  </si>
  <si>
    <r>
      <rPr>
        <sz val="9.5"/>
        <rFont val="Times New Roman"/>
        <family val="1"/>
      </rPr>
      <t>Phần mềm quản lý cán bộ</t>
    </r>
  </si>
  <si>
    <t>Hội trường</t>
  </si>
  <si>
    <t>Phòng lãnh đạo</t>
  </si>
  <si>
    <t>Loa kéo đi động</t>
  </si>
  <si>
    <t>Uỷ ban nhân dân xã</t>
  </si>
  <si>
    <t>Loa(HTV Audio Pro30)</t>
  </si>
  <si>
    <t>Máy định vị Gramin</t>
  </si>
  <si>
    <t>Địa chính xây dựng xã</t>
  </si>
  <si>
    <t>Phòng một cửa</t>
  </si>
  <si>
    <t>Máy phô tô copy</t>
  </si>
  <si>
    <t>VP HĐND-UBND xã</t>
  </si>
  <si>
    <t>Đảng uỷ xã</t>
  </si>
  <si>
    <t>Phòng Tư pháp-Hộ tịch</t>
  </si>
  <si>
    <t>Phần mèm Misa</t>
  </si>
  <si>
    <t>Phần mèm quản lý CBCC</t>
  </si>
  <si>
    <t>21</t>
  </si>
  <si>
    <t>Phần mèm quản lý tài sản</t>
  </si>
  <si>
    <r>
      <rPr>
        <sz val="9.5"/>
        <rFont val="Times New Roman"/>
        <family val="1"/>
      </rPr>
      <t>Âm Ly</t>
    </r>
  </si>
  <si>
    <r>
      <rPr>
        <sz val="9.5"/>
        <rFont val="Times New Roman"/>
        <family val="1"/>
      </rPr>
      <t>Văn phòng ủy ban</t>
    </r>
  </si>
  <si>
    <r>
      <rPr>
        <sz val="9.5"/>
        <rFont val="Times New Roman"/>
        <family val="1"/>
      </rPr>
      <t>Bàn gế lãnh đạo</t>
    </r>
  </si>
  <si>
    <r>
      <rPr>
        <sz val="9.5"/>
        <rFont val="Times New Roman"/>
        <family val="1"/>
      </rPr>
      <t>Bàn làm việc</t>
    </r>
  </si>
  <si>
    <r>
      <rPr>
        <sz val="9.5"/>
        <rFont val="Times New Roman"/>
        <family val="1"/>
      </rPr>
      <t>Bộ ghế nệm</t>
    </r>
  </si>
  <si>
    <r>
      <rPr>
        <sz val="9.5"/>
        <rFont val="Times New Roman"/>
        <family val="1"/>
      </rPr>
      <t>Loa</t>
    </r>
  </si>
  <si>
    <r>
      <rPr>
        <sz val="9.5"/>
        <rFont val="Times New Roman"/>
        <family val="1"/>
      </rPr>
      <t>Loa cars CS-401E</t>
    </r>
  </si>
  <si>
    <r>
      <rPr>
        <sz val="9.5"/>
        <rFont val="Times New Roman"/>
        <family val="1"/>
      </rPr>
      <t>loa kéo di động</t>
    </r>
  </si>
  <si>
    <r>
      <rPr>
        <sz val="9.5"/>
        <rFont val="Times New Roman"/>
        <family val="1"/>
      </rPr>
      <t>Loa kéo di động</t>
    </r>
  </si>
  <si>
    <r>
      <rPr>
        <sz val="9.5"/>
        <rFont val="Times New Roman"/>
        <family val="1"/>
      </rPr>
      <t>Máy photocopy Konica minolta bizhub 215</t>
    </r>
  </si>
  <si>
    <r>
      <rPr>
        <sz val="9.5"/>
        <rFont val="Times New Roman"/>
        <family val="1"/>
      </rPr>
      <t>Máy tính để bàn HP</t>
    </r>
  </si>
  <si>
    <r>
      <rPr>
        <sz val="9.5"/>
        <rFont val="Times New Roman"/>
        <family val="1"/>
      </rPr>
      <t>Máy vi tính</t>
    </r>
  </si>
  <si>
    <r>
      <rPr>
        <sz val="9.5"/>
        <rFont val="Times New Roman"/>
        <family val="1"/>
      </rPr>
      <t>Máy vi tính để bàn HP PAVILION 550-160 L CỎE 13-6100</t>
    </r>
  </si>
  <si>
    <r>
      <rPr>
        <sz val="9.5"/>
        <rFont val="Times New Roman"/>
        <family val="1"/>
      </rPr>
      <t>Phần mềm Kế toán</t>
    </r>
  </si>
  <si>
    <r>
      <rPr>
        <sz val="9.5"/>
        <rFont val="Times New Roman"/>
        <family val="1"/>
      </rPr>
      <t>Tài chính kế toán</t>
    </r>
  </si>
  <si>
    <r>
      <rPr>
        <sz val="9.5"/>
        <rFont val="Times New Roman"/>
        <family val="1"/>
      </rPr>
      <t>Phần mềm kế toán MiSa</t>
    </r>
  </si>
  <si>
    <r>
      <rPr>
        <sz val="9.5"/>
        <rFont val="Times New Roman"/>
        <family val="1"/>
      </rPr>
      <t>Phần mềm quản lý cán bộ</t>
    </r>
  </si>
  <si>
    <r>
      <rPr>
        <sz val="9.5"/>
        <rFont val="Times New Roman"/>
        <family val="1"/>
      </rPr>
      <t>Phần mềm quản lý tài sản</t>
    </r>
  </si>
  <si>
    <r>
      <rPr>
        <sz val="9.5"/>
        <rFont val="Times New Roman"/>
        <family val="1"/>
      </rPr>
      <t>Phần mềm quản lý tài sản</t>
    </r>
  </si>
  <si>
    <r>
      <rPr>
        <sz val="9.5"/>
        <rFont val="Times New Roman"/>
        <family val="1"/>
      </rPr>
      <t>Ti Vi SamSung</t>
    </r>
  </si>
  <si>
    <t>Máy Scan HP 2500F1</t>
  </si>
  <si>
    <t>Máy vi tính để bàn HP (Core i3-4130-3.4Ghz-3MB)</t>
  </si>
  <si>
    <t>Bàn ghế lãnh đạo</t>
  </si>
  <si>
    <t>UBND xã Văn Xuôi huyện Tu Mơ Rông</t>
  </si>
  <si>
    <t>Bộ saloong nệm</t>
  </si>
  <si>
    <t>Kho lương thực</t>
  </si>
  <si>
    <t>Máy photocopy Konica minolta bizhub</t>
  </si>
  <si>
    <t>phần mềm kế toán ngân sách misa bamboo</t>
  </si>
  <si>
    <t>Phần mềm misa bamboo ngân sách xã</t>
  </si>
  <si>
    <t>Phàn mềm quản lý CBCC</t>
  </si>
  <si>
    <t>Phần mềm quản lý tài sản công</t>
  </si>
  <si>
    <t>22</t>
  </si>
  <si>
    <t>Saloong nệm</t>
  </si>
  <si>
    <t>24</t>
  </si>
  <si>
    <t>25</t>
  </si>
  <si>
    <t>Phòng LĐ-TB&amp;XH</t>
  </si>
  <si>
    <t>Phần mềm kế toán hành chính sự nghiệp</t>
  </si>
  <si>
    <t>Phần mềm quản lý CBCC</t>
  </si>
  <si>
    <t>Máy Scan-In-Photocopy đa chức năng Canon 241</t>
  </si>
  <si>
    <t>Máy tính xách tay HP 340</t>
  </si>
  <si>
    <t>Tủ lạnh Pinimax - Sanaky</t>
  </si>
  <si>
    <t>Trạm KN&amp;DV NLN huyện Tu Mơ Rông</t>
  </si>
  <si>
    <t>Bàn làm việc+ghế ngồi lãnh đạo</t>
  </si>
  <si>
    <t>Bộ máy vi tính Samsung</t>
  </si>
  <si>
    <t>Máy photocopy e-STUDIO 223</t>
  </si>
  <si>
    <t>Bàn làm việc bằng gỗ</t>
  </si>
  <si>
    <t>Tủ gỗ đựng hồ sơ (4 cánh)</t>
  </si>
  <si>
    <t>Khung treo máy chiếu</t>
  </si>
  <si>
    <t>Mua máy photcoppy Konica MinoIta Bizhub 306i</t>
  </si>
  <si>
    <t>Mua máy tính để bàn</t>
  </si>
  <si>
    <t>Âm ly</t>
  </si>
  <si>
    <t>Giám Đốc</t>
  </si>
  <si>
    <t>Trung tâm  chính trị huyện Tu Mơ Rông</t>
  </si>
  <si>
    <r>
      <rPr>
        <sz val="9.5"/>
        <rFont val="Times New Roman"/>
        <family val="1"/>
      </rPr>
      <t>Máy in Cannon 2900</t>
    </r>
  </si>
  <si>
    <r>
      <rPr>
        <sz val="9.5"/>
        <rFont val="Times New Roman"/>
        <family val="1"/>
      </rPr>
      <t>Máy photocopy</t>
    </r>
  </si>
  <si>
    <r>
      <rPr>
        <sz val="9.5"/>
        <rFont val="Times New Roman"/>
        <family val="1"/>
      </rPr>
      <t>Máy tính HP</t>
    </r>
  </si>
  <si>
    <r>
      <rPr>
        <sz val="9.5"/>
        <rFont val="Times New Roman"/>
        <family val="1"/>
      </rPr>
      <t>Máy tính Sam sung</t>
    </r>
  </si>
  <si>
    <r>
      <rPr>
        <sz val="9.5"/>
        <rFont val="Times New Roman"/>
        <family val="1"/>
      </rPr>
      <t>Phần mềm kế toán misa</t>
    </r>
  </si>
  <si>
    <r>
      <rPr>
        <sz val="9.5"/>
        <rFont val="Times New Roman"/>
        <family val="1"/>
      </rPr>
      <t>Máy in tem truy xuất nguồn gốc</t>
    </r>
  </si>
  <si>
    <r>
      <rPr>
        <sz val="9.5"/>
        <rFont val="Times New Roman"/>
        <family val="1"/>
      </rPr>
      <t>Phí cập nhật phần mềm Kế toán mi sa</t>
    </r>
  </si>
  <si>
    <r>
      <rPr>
        <sz val="9.5"/>
        <rFont val="Times New Roman"/>
        <family val="1"/>
      </rPr>
      <t>Phí cập nhật phần mềm quản lý tài sản</t>
    </r>
  </si>
  <si>
    <r>
      <rPr>
        <sz val="9.5"/>
        <rFont val="Times New Roman"/>
        <family val="1"/>
      </rPr>
      <t>Amply</t>
    </r>
  </si>
  <si>
    <r>
      <rPr>
        <sz val="9.5"/>
        <rFont val="Times New Roman"/>
        <family val="1"/>
      </rPr>
      <t>loa</t>
    </r>
  </si>
  <si>
    <r>
      <rPr>
        <sz val="9.5"/>
        <rFont val="Times New Roman"/>
        <family val="1"/>
      </rPr>
      <t>Loa phóng</t>
    </r>
  </si>
  <si>
    <r>
      <rPr>
        <sz val="9.5"/>
        <rFont val="Times New Roman"/>
        <family val="1"/>
      </rPr>
      <t>Micro</t>
    </r>
  </si>
  <si>
    <r>
      <rPr>
        <sz val="9.5"/>
        <rFont val="Times New Roman"/>
        <family val="1"/>
      </rPr>
      <t>Phí cập nhật phần mềm kế toán misa</t>
    </r>
  </si>
  <si>
    <r>
      <rPr>
        <sz val="9.5"/>
        <rFont val="Times New Roman"/>
        <family val="1"/>
      </rPr>
      <t>Ti Vi</t>
    </r>
  </si>
  <si>
    <r>
      <rPr>
        <sz val="9.5"/>
        <rFont val="Times New Roman"/>
        <family val="1"/>
      </rPr>
      <t>Máy tính Dell</t>
    </r>
  </si>
  <si>
    <t>Trường Mầm non Tu Mơ Rông</t>
  </si>
  <si>
    <t>Hệ thống nước sinh hoạt</t>
  </si>
  <si>
    <t>Máy chiếu Espon EB-X400</t>
  </si>
  <si>
    <t>Máy photocopy Toshiba</t>
  </si>
  <si>
    <t>Máy quét màu ESPON</t>
  </si>
  <si>
    <t>Hiệu phó 1</t>
  </si>
  <si>
    <t>Hiệu phó 2</t>
  </si>
  <si>
    <t>Máy vi tính để bàn I3</t>
  </si>
  <si>
    <t>PHẦN MỀM MIMOSA.NET</t>
  </si>
  <si>
    <t>Máy scan 2020</t>
  </si>
  <si>
    <t>ÂM LY &amp; LOA</t>
  </si>
  <si>
    <t>PHÒNG VĂN PHÒNG</t>
  </si>
  <si>
    <t>ÂM LY, LOA</t>
  </si>
  <si>
    <t>PHÒNG PHÓ HIỆU TRƯỞNG 1</t>
  </si>
  <si>
    <t>PHÒNG TIN HỌC</t>
  </si>
  <si>
    <t>23</t>
  </si>
  <si>
    <t>Bộ máy tính lắp ráp để bàn I3 (máy chủ)</t>
  </si>
  <si>
    <t>Cổng-Bảng tên trường</t>
  </si>
  <si>
    <t>26</t>
  </si>
  <si>
    <t>Máy chiếu Panasonic</t>
  </si>
  <si>
    <t>27</t>
  </si>
  <si>
    <t>Máy Photo đen và trắng SinDoh</t>
  </si>
  <si>
    <t>28</t>
  </si>
  <si>
    <t>29</t>
  </si>
  <si>
    <t>MÁY TÍNH VP</t>
  </si>
  <si>
    <t>PHONG VAN THU</t>
  </si>
  <si>
    <t>30</t>
  </si>
  <si>
    <t>31</t>
  </si>
  <si>
    <t>32</t>
  </si>
  <si>
    <t>Máy vi tính để bàn CPU Petum4</t>
  </si>
  <si>
    <t>33</t>
  </si>
  <si>
    <t>Máy vi tính FPTM535i</t>
  </si>
  <si>
    <t>34</t>
  </si>
  <si>
    <t>Phần mềm cổng thông tin điện tử</t>
  </si>
  <si>
    <t>35</t>
  </si>
  <si>
    <t>Phần mềm hỗ trợ soạn giảng</t>
  </si>
  <si>
    <t>Trường Tiểu học xã Văn Xuôi</t>
  </si>
  <si>
    <t>36</t>
  </si>
  <si>
    <t>TRUONG THCS VAN XUOI</t>
  </si>
  <si>
    <t>37</t>
  </si>
  <si>
    <t>Phần mềm kế toán Misa Mimosa.Net</t>
  </si>
  <si>
    <t>PHONG KE TOAN</t>
  </si>
  <si>
    <t>38</t>
  </si>
  <si>
    <t>Phần mềm kiểm định chất lượng</t>
  </si>
  <si>
    <t>39</t>
  </si>
  <si>
    <t>Phần mềm MISA MIMOSA.NET 2012</t>
  </si>
  <si>
    <t>40</t>
  </si>
  <si>
    <t>Phần mềm ngân hàng đề thi Trí Việt</t>
  </si>
  <si>
    <t>41</t>
  </si>
  <si>
    <t>42</t>
  </si>
  <si>
    <t>43</t>
  </si>
  <si>
    <t>Phần mểm quản lý cán bộ</t>
  </si>
  <si>
    <t>44</t>
  </si>
  <si>
    <t>45</t>
  </si>
  <si>
    <t>46</t>
  </si>
  <si>
    <t>Phần mềm Quản lý tài sản</t>
  </si>
  <si>
    <t>47</t>
  </si>
  <si>
    <t>48</t>
  </si>
  <si>
    <t>Phần mềm Quản lý trường học</t>
  </si>
  <si>
    <t>49</t>
  </si>
  <si>
    <t>Ti vi</t>
  </si>
  <si>
    <t>50</t>
  </si>
  <si>
    <t>Tủ đựng hồ sơ Hòa Phát</t>
  </si>
  <si>
    <t>Mầm Non Đắk Tờ Kan</t>
  </si>
  <si>
    <t>Mầm Non Đắk Sao</t>
  </si>
  <si>
    <t>Mầm Non Đắk Na</t>
  </si>
  <si>
    <t>Mầm Non Văn Xuôi</t>
  </si>
  <si>
    <t>Mầm Non Ngọc Yêu</t>
  </si>
  <si>
    <t xml:space="preserve"> Trường PTDTBT TH-THCS xã  Tê Xăng</t>
  </si>
  <si>
    <t xml:space="preserve"> Trường PTDTBT TH-THCS xã  Măng Ri</t>
  </si>
  <si>
    <t xml:space="preserve"> Trường PTDTBT TH-THCS xã Ngọc yêu</t>
  </si>
  <si>
    <t xml:space="preserve">Trường PTDTBT TH-THCS Tu Mơ Rông </t>
  </si>
  <si>
    <t>Bộ bàn ghế phòng họp</t>
  </si>
  <si>
    <t>Dàn âm thanh hội trường</t>
  </si>
  <si>
    <t>Giếng nước,đài nước, bồn inox, đường ống</t>
  </si>
  <si>
    <t>Phó hiệu trưởng</t>
  </si>
  <si>
    <t>Tường rào, sân bê tông điểm Tân Ba</t>
  </si>
  <si>
    <t>Tường rào,sân bê tông thôn Đăk Sông</t>
  </si>
  <si>
    <t>Bộ bàn ghế hộp</t>
  </si>
  <si>
    <t>Trường mầm non xã Văn Xuôi</t>
  </si>
  <si>
    <t>Máy chiếu Epson EB -X400</t>
  </si>
  <si>
    <t>Máy lọc nước</t>
  </si>
  <si>
    <t>Máy photocopy Konica Minolta 206</t>
  </si>
  <si>
    <t>Máy quyét màu Epson</t>
  </si>
  <si>
    <t>P. Hiệu trưởng</t>
  </si>
  <si>
    <t>Văn Phòng</t>
  </si>
  <si>
    <t>Phần mềm kế toán Misa mimoza 2019</t>
  </si>
  <si>
    <t>Phần mềm quản lý cán bộ nhân viên dùng cho đơn vị</t>
  </si>
  <si>
    <t>Sân bê tông và nhà vệ sinh 02 phòng</t>
  </si>
  <si>
    <t>San nền</t>
  </si>
  <si>
    <t>Ti vi Led 40 inch</t>
  </si>
  <si>
    <t>Tủ đựng tài liệu lưu trữ</t>
  </si>
  <si>
    <t>Máy vi tính để bàn HP</t>
  </si>
  <si>
    <t>Máy vi tính xách tay HP</t>
  </si>
  <si>
    <t>Phòng Phó hiệu trưởng TH</t>
  </si>
  <si>
    <t>Bồn nước INOX 2000l</t>
  </si>
  <si>
    <t>Phòng ban chung</t>
  </si>
  <si>
    <t>Đường vào trường</t>
  </si>
  <si>
    <t>Giếng nước sinh hoạt THTX</t>
  </si>
  <si>
    <t>Két sắt</t>
  </si>
  <si>
    <t>Phòng Văn phòng</t>
  </si>
  <si>
    <t>Két sắt THTX</t>
  </si>
  <si>
    <t>Mái rãnh thoát nước</t>
  </si>
  <si>
    <t>Màn hình chiếu</t>
  </si>
  <si>
    <t>Phòng Hiệu trưởng</t>
  </si>
  <si>
    <t>Phòng Kế toán</t>
  </si>
  <si>
    <t>Phòng máy- tin học</t>
  </si>
  <si>
    <t>Máy vi tính THTX</t>
  </si>
  <si>
    <t>Phần mềm KTHCSN MISA THTX</t>
  </si>
  <si>
    <t>Phần mềm ngân hàng đề thi THCS</t>
  </si>
  <si>
    <t>Phần mềm QLTS THCS</t>
  </si>
  <si>
    <t>Phần mềm quản lý trường học THCS</t>
  </si>
  <si>
    <t>Bộ âm thanh trợ giảng không day BEST</t>
  </si>
  <si>
    <t>Tổ Tự Nhiêm</t>
  </si>
  <si>
    <t>Gara xe máy</t>
  </si>
  <si>
    <t>Bậc THCS Măng Ri</t>
  </si>
  <si>
    <t>P. Hiệu trưởng bậc TH</t>
  </si>
  <si>
    <t>Máy photocopy Ricoh-3353</t>
  </si>
  <si>
    <t>P. Hiệu trưởng bậc THCS</t>
  </si>
  <si>
    <t>Phần mềm Kiểm định chất lượng giáo dục (tháng 5/2016-5/2018)</t>
  </si>
  <si>
    <t>Phần mềm quản lý đề thi Trí Việt</t>
  </si>
  <si>
    <t>Phần mềm Quản lý trường học (QLTH.N)</t>
  </si>
  <si>
    <t>Phí khởi tạo và sử dụng phần mềm quản lý trường học</t>
  </si>
  <si>
    <t>Tủ đồng 400L (Bảo quản thực phẩm)</t>
  </si>
  <si>
    <t>Tủ nấu cơm ga 60 kg</t>
  </si>
  <si>
    <t>Cổng trường rào, sân bê tông</t>
  </si>
  <si>
    <t>Mái che nhà xe</t>
  </si>
  <si>
    <t>Máy photocoppy</t>
  </si>
  <si>
    <t>Máy vi tính LENOVO</t>
  </si>
  <si>
    <t>Phần mềm  KT</t>
  </si>
  <si>
    <t>Phần mềm kiểm định</t>
  </si>
  <si>
    <t>Phần mềm QL trường học</t>
  </si>
  <si>
    <t>Phần mềm QLCB</t>
  </si>
  <si>
    <t>Phần mềm QLTS công</t>
  </si>
  <si>
    <t>Phần mềm QLTSC</t>
  </si>
  <si>
    <t>Phần mềm Trí Việt</t>
  </si>
  <si>
    <t>Keyboard - Đàn phím điện tử</t>
  </si>
  <si>
    <t>TIVI KẾT NỐI MÁY TÍNH</t>
  </si>
  <si>
    <t>Tủ đông 400L ( Bảo quản thực phẩm)</t>
  </si>
  <si>
    <t>MÁY SCAN EPSON</t>
  </si>
  <si>
    <t>Ti vi  Ariang AR-6501S</t>
  </si>
  <si>
    <t>PHÒNG HỌC TIẾNG ANH</t>
  </si>
  <si>
    <t>PHÒNG NHẠC</t>
  </si>
  <si>
    <t>BỘ PHẬN VĂN PHÒNG</t>
  </si>
  <si>
    <t>QLC TRƯỜNG TH ĐRO</t>
  </si>
  <si>
    <t>PHÒNG HIỆU TRƯỞNG</t>
  </si>
  <si>
    <t>PHẦN MỀM KẾ TOÁN</t>
  </si>
  <si>
    <t>BỘ PHẬN BÁN TRÚ</t>
  </si>
  <si>
    <t>văn phòng</t>
  </si>
  <si>
    <t>TIN HỌC</t>
  </si>
  <si>
    <t>Bảng tên trường</t>
  </si>
  <si>
    <t>Phòng hiệu phó</t>
  </si>
  <si>
    <t>Máy scan</t>
  </si>
  <si>
    <t>Phần mềm diệt virus</t>
  </si>
  <si>
    <t>Phần mềm kiểm định chất lượng GD 2019</t>
  </si>
  <si>
    <t>Phần mềm KT gia hạn 2019</t>
  </si>
  <si>
    <t>Phần mềm KT HCSN</t>
  </si>
  <si>
    <t>Phần mềm misa 2019</t>
  </si>
  <si>
    <t>Thiết bị tin học</t>
  </si>
  <si>
    <t>TR-SBT</t>
  </si>
  <si>
    <t>Văn phòng trường</t>
  </si>
  <si>
    <t>Phòng phó hiệu trưởng</t>
  </si>
  <si>
    <t>Bộ máy chiếu dạy tiếng anh, máy tính...</t>
  </si>
  <si>
    <t>Máy Scan EPSON</t>
  </si>
  <si>
    <t>Nhà bếp ăn tập thể</t>
  </si>
  <si>
    <t>Nhà vệ sinh</t>
  </si>
  <si>
    <t>Phí khởi tạo và sử dụng Phần mềm QLTS,</t>
  </si>
  <si>
    <t>Tủ đông (Bảo quản thực phẩm)</t>
  </si>
  <si>
    <t>Nhà công vụ</t>
  </si>
  <si>
    <t>Bàn ghế hộ trường</t>
  </si>
  <si>
    <t>Trường Mầm non Đăk Sao</t>
  </si>
  <si>
    <t>Chuyển trả tiền mua mới phần mềm MISA MIMOSA.NET</t>
  </si>
  <si>
    <t>Cổng tường rào sân bê tông trung tâm</t>
  </si>
  <si>
    <t>Hệ thống máy lọc nước sạch</t>
  </si>
  <si>
    <t>Máy Photocopy kỹ thuật số Konica Minolta Bizbub 211</t>
  </si>
  <si>
    <t>Bộ phận văn phòng</t>
  </si>
  <si>
    <t>Máy vi tính để bàn1</t>
  </si>
  <si>
    <t>Bộ máy tính để bàn</t>
  </si>
  <si>
    <t>Phòng Giám đốc</t>
  </si>
  <si>
    <t>Bộ máy vi tính để bàn</t>
  </si>
  <si>
    <t>Phòng Hành chính</t>
  </si>
  <si>
    <t>Phòng Nghề nghiệp</t>
  </si>
  <si>
    <t>Bộ rèm màn</t>
  </si>
  <si>
    <t>Khu nhà hiệu bộ, hội trường</t>
  </si>
  <si>
    <t>GIÀN ÂM THANH</t>
  </si>
  <si>
    <t>Máy chiếu Ben Q</t>
  </si>
  <si>
    <t>Phòng học</t>
  </si>
  <si>
    <t>Máy đầm</t>
  </si>
  <si>
    <t>Máy in ảnh</t>
  </si>
  <si>
    <t>Giáo Vụ</t>
  </si>
  <si>
    <t>Máy phát điện Kibi-EKB 12000R1</t>
  </si>
  <si>
    <t>Kho</t>
  </si>
  <si>
    <t>Máy Photo - Scan màu tổng hợp</t>
  </si>
  <si>
    <t>Máy Photo Toshiba E-Studio 357</t>
  </si>
  <si>
    <t>Sàn hội trường</t>
  </si>
  <si>
    <t>Thiết bị chuyên dùng</t>
  </si>
  <si>
    <t>Giếng khoan, giếng đào, tường rào</t>
  </si>
  <si>
    <t>Trường Mầm non Đắk Na</t>
  </si>
  <si>
    <t>Giếng khoang</t>
  </si>
  <si>
    <t>Máy quyét màu EPSON</t>
  </si>
  <si>
    <t>Phần mềm MISAMIMOSA.NET</t>
  </si>
  <si>
    <t>San bê tông cổng tường rào</t>
  </si>
  <si>
    <t>Sân bê tông, cổng tường rào</t>
  </si>
  <si>
    <t>TRƯỜNG MN NGỌC YÊU</t>
  </si>
  <si>
    <t>Bộ bàn ghế ngồi họp</t>
  </si>
  <si>
    <t>Cổng hàng rào</t>
  </si>
  <si>
    <t>Máy photo Toshiba</t>
  </si>
  <si>
    <t>Máy tính bàn FPT 539i</t>
  </si>
  <si>
    <t>Máy tính để bàn FPT M525i</t>
  </si>
  <si>
    <t>Nhà vệ sinh trường trung tâm</t>
  </si>
  <si>
    <t>Phầm mềm kế toán Misa mimosa.Net</t>
  </si>
  <si>
    <t>KẾ TOÁN</t>
  </si>
  <si>
    <t>Sân bê tông</t>
  </si>
  <si>
    <t>Bảng cổng trường</t>
  </si>
  <si>
    <t>Trường TH Đăk Sao</t>
  </si>
  <si>
    <t>bảng tên Trường</t>
  </si>
  <si>
    <t>Đàn phím điện tử dùng cho học sinh</t>
  </si>
  <si>
    <t>máy chiếu</t>
  </si>
  <si>
    <t>Máy in hai mặt</t>
  </si>
  <si>
    <t>máy vi tính để bàn</t>
  </si>
  <si>
    <t>Phần mềm quản lý Ngân hàng đề thi</t>
  </si>
  <si>
    <t>Phần mềm ứng dụng</t>
  </si>
  <si>
    <t>Phần mền quản lí tài sản</t>
  </si>
  <si>
    <t>Ti vi - KH 43UT 640SOTA</t>
  </si>
  <si>
    <t>Ti vi kết nối máy tính</t>
  </si>
  <si>
    <t>Tủ đông- 400:L ( bảo quản thực phẩm)</t>
  </si>
  <si>
    <t>Bình nước nóng lạnh SANAKY</t>
  </si>
  <si>
    <t>Trường PTDTBT TH-THCS xã Ngọc Yêu</t>
  </si>
  <si>
    <t>Bộ bàn ghế gỗ Xoan</t>
  </si>
  <si>
    <t>Máy  tính bàn HP</t>
  </si>
  <si>
    <t>Máy Phô Tô Coppy</t>
  </si>
  <si>
    <t>Máy tính bàn HP</t>
  </si>
  <si>
    <t>Máy tính để bàn HP2</t>
  </si>
  <si>
    <t>Ngân hàng đề thi</t>
  </si>
  <si>
    <t>Phần mềm miSa</t>
  </si>
  <si>
    <t>Phần mềm QLCB.VN</t>
  </si>
  <si>
    <t>Phần mềm QLTH.VN</t>
  </si>
  <si>
    <t>Phần mềm QLTH.VN THCS</t>
  </si>
  <si>
    <t>Phần mềm quản lý tài sản MiSa</t>
  </si>
  <si>
    <t>QLTS.VN</t>
  </si>
  <si>
    <t>Trụ cổng tên trường</t>
  </si>
  <si>
    <t>VP Huyện Ủy</t>
  </si>
  <si>
    <r>
      <rPr>
        <sz val="9.5"/>
        <rFont val="Times New Roman"/>
        <family val="1"/>
      </rPr>
      <t>Bàn làm việc nhân viên</t>
    </r>
  </si>
  <si>
    <r>
      <rPr>
        <sz val="9.5"/>
        <rFont val="Times New Roman"/>
        <family val="1"/>
      </rPr>
      <t>Bàn ván phòng họp</t>
    </r>
  </si>
  <si>
    <r>
      <rPr>
        <sz val="9.5"/>
        <rFont val="Times New Roman"/>
        <family val="1"/>
      </rPr>
      <t>Bộ bàn ghế làm việc làm lãnh đạo</t>
    </r>
  </si>
  <si>
    <r>
      <rPr>
        <sz val="9.5"/>
        <rFont val="Times New Roman"/>
        <family val="1"/>
      </rPr>
      <t>Bộ salon nệm tiếp khách</t>
    </r>
  </si>
  <si>
    <r>
      <rPr>
        <sz val="9.5"/>
        <rFont val="Times New Roman"/>
        <family val="1"/>
      </rPr>
      <t>ghế gỗ làm việc</t>
    </r>
  </si>
  <si>
    <r>
      <rPr>
        <sz val="9.5"/>
        <rFont val="Times New Roman"/>
        <family val="1"/>
      </rPr>
      <t>Ghế gỗ nhóm 04 phòng họp</t>
    </r>
  </si>
  <si>
    <r>
      <rPr>
        <sz val="9.5"/>
        <rFont val="Times New Roman"/>
        <family val="1"/>
      </rPr>
      <t>Máy Photocopy</t>
    </r>
  </si>
  <si>
    <r>
      <rPr>
        <sz val="9.5"/>
        <rFont val="Times New Roman"/>
        <family val="1"/>
      </rPr>
      <t>Máy tính để bàn</t>
    </r>
  </si>
  <si>
    <r>
      <rPr>
        <sz val="9.5"/>
        <rFont val="Times New Roman"/>
        <family val="1"/>
      </rPr>
      <t>Máy tính để bàn</t>
    </r>
  </si>
  <si>
    <r>
      <rPr>
        <sz val="9.5"/>
        <rFont val="Times New Roman"/>
        <family val="1"/>
      </rPr>
      <t>Máy tính DEL</t>
    </r>
  </si>
  <si>
    <r>
      <rPr>
        <sz val="9.5"/>
        <rFont val="Times New Roman"/>
        <family val="1"/>
      </rPr>
      <t>Máy tính sách tay Dell I5-8365U</t>
    </r>
  </si>
  <si>
    <r>
      <rPr>
        <sz val="9.5"/>
        <rFont val="Times New Roman"/>
        <family val="1"/>
      </rPr>
      <t>Máy tính sách tay HP I5-8250U</t>
    </r>
  </si>
  <si>
    <r>
      <rPr>
        <sz val="9.5"/>
        <rFont val="Times New Roman"/>
        <family val="1"/>
      </rPr>
      <t>Máy tính SURFACE PRO 7 I5 - 1035G4</t>
    </r>
  </si>
  <si>
    <r>
      <rPr>
        <sz val="9.5"/>
        <rFont val="Times New Roman"/>
        <family val="1"/>
      </rPr>
      <t>Nâng cấp phần mềm kế toán mi sa</t>
    </r>
  </si>
  <si>
    <r>
      <rPr>
        <sz val="9.5"/>
        <rFont val="Times New Roman"/>
        <family val="1"/>
      </rPr>
      <t>Phần mềm kế toán Mi sa</t>
    </r>
  </si>
  <si>
    <r>
      <rPr>
        <sz val="9.5"/>
        <rFont val="Times New Roman"/>
        <family val="1"/>
      </rPr>
      <t>Phần mềm kế toán misa2012</t>
    </r>
  </si>
  <si>
    <r>
      <rPr>
        <sz val="9.5"/>
        <rFont val="Times New Roman"/>
        <family val="1"/>
      </rPr>
      <t>Phần mềm quản lý tài sản công</t>
    </r>
  </si>
  <si>
    <r>
      <rPr>
        <sz val="9.5"/>
        <rFont val="Times New Roman"/>
        <family val="1"/>
      </rPr>
      <t>Tủ gỗ đựng hồ sơ</t>
    </r>
  </si>
  <si>
    <r>
      <rPr>
        <sz val="9.5"/>
        <rFont val="Times New Roman"/>
        <family val="1"/>
      </rPr>
      <t>Tủ gỗ đựng hồ sơ 03 cửa</t>
    </r>
  </si>
  <si>
    <t>Bàn ghế tiếp khách</t>
  </si>
  <si>
    <t>Bàn làm việc</t>
  </si>
  <si>
    <t>Ghế ngồi lãnh đạo</t>
  </si>
  <si>
    <t>Ghế xoay vi tính</t>
  </si>
  <si>
    <t>Máy phô tô coppy</t>
  </si>
  <si>
    <t>Máy tính xách tay</t>
  </si>
  <si>
    <t>Phần mềm kế toán Misa</t>
  </si>
  <si>
    <t>Phần mềm quản lý cán bộ công chức</t>
  </si>
  <si>
    <t>Phần mềm quản lý tài sản</t>
  </si>
  <si>
    <t>Quảng trường khu trung tâm huyện</t>
  </si>
  <si>
    <t>Tủ đựng gồ sơ tài liệu</t>
  </si>
  <si>
    <t>Máy Photocopy Toshiba</t>
  </si>
  <si>
    <t>Hiệu trưởng</t>
  </si>
  <si>
    <t>Phòng họp hội đồng</t>
  </si>
  <si>
    <t>Thư Viện</t>
  </si>
  <si>
    <t>Phòng Tin học</t>
  </si>
  <si>
    <t>Phầm mềm kế toán</t>
  </si>
  <si>
    <t>Phần mềm quảm lý trường học</t>
  </si>
  <si>
    <t>Phần mềm quản lý trường học 2</t>
  </si>
  <si>
    <t>PTDTBT THCS ĐẮK NA</t>
  </si>
  <si>
    <t>Phần mềm kiểm định A BOT</t>
  </si>
  <si>
    <t>phần mềm quản lý trường học</t>
  </si>
  <si>
    <r>
      <rPr>
        <sz val="9.5"/>
        <rFont val="Times New Roman"/>
        <family val="1"/>
      </rPr>
      <t>Văn phòng xã</t>
    </r>
  </si>
  <si>
    <r>
      <rPr>
        <sz val="9.5"/>
        <rFont val="Times New Roman"/>
        <family val="1"/>
      </rPr>
      <t>Đảng ủy xã</t>
    </r>
  </si>
  <si>
    <r>
      <rPr>
        <sz val="9.5"/>
        <rFont val="Times New Roman"/>
        <family val="1"/>
      </rPr>
      <t>Hội đồng nhân dân xã</t>
    </r>
  </si>
  <si>
    <r>
      <rPr>
        <sz val="9.5"/>
        <rFont val="Times New Roman"/>
        <family val="1"/>
      </rPr>
      <t>PCT.UBND xã</t>
    </r>
  </si>
  <si>
    <r>
      <rPr>
        <sz val="9.5"/>
        <rFont val="Times New Roman"/>
        <family val="1"/>
      </rPr>
      <t>Chủ tịch UBND xã</t>
    </r>
  </si>
  <si>
    <r>
      <rPr>
        <sz val="9.5"/>
        <rFont val="Times New Roman"/>
        <family val="1"/>
      </rPr>
      <t>Chi bộ nhỏ</t>
    </r>
  </si>
  <si>
    <r>
      <rPr>
        <sz val="9.5"/>
        <rFont val="Times New Roman"/>
        <family val="1"/>
      </rPr>
      <t>Kế toán xã</t>
    </r>
  </si>
  <si>
    <t>CQ CẤP HUYỆN</t>
  </si>
  <si>
    <r>
      <t>Giá trị theo sổ kế toán đến thời điểm công khai </t>
    </r>
    <r>
      <rPr>
        <sz val="10"/>
        <color rgb="FF000000"/>
        <rFont val="Times New Roman"/>
        <family val="1"/>
      </rPr>
      <t>(  ngàn đồng)</t>
    </r>
  </si>
  <si>
    <t>Máy tính xách tay Dell</t>
  </si>
  <si>
    <t>Phần mềm soạn giảng</t>
  </si>
  <si>
    <t xml:space="preserve"> Phần mềm ra đề thi</t>
  </si>
  <si>
    <t xml:space="preserve"> Misa 2014</t>
  </si>
  <si>
    <t>Misamimosa 2012</t>
  </si>
  <si>
    <t>Biểu mẫu: 03/TS</t>
  </si>
  <si>
    <t>Thiết bị công nghệ thông tin, hệ thống mạng Tabmis</t>
  </si>
  <si>
    <t>Ti Vi ViewTouch Led 65inch</t>
  </si>
  <si>
    <t>Đàn phím điện tử (Keyboad)</t>
  </si>
  <si>
    <t>Bộ tăng âm micro và loa</t>
  </si>
  <si>
    <t>Cầu môn</t>
  </si>
  <si>
    <t xml:space="preserve">Cột bóng rổ </t>
  </si>
  <si>
    <t>Máy tính để bàn (giáo viên) Veriton Essential VES2740G</t>
  </si>
  <si>
    <t>Máy Tính để Bàn Acer Veriton Es VES2740G (học sinh)</t>
  </si>
  <si>
    <t>Ổn áp 20KVA</t>
  </si>
  <si>
    <t>Máy vi tính để bàn ACER X2680G</t>
  </si>
  <si>
    <t>Màn hình Tivi ViewTouch LED 65inch (lớp 2)</t>
  </si>
  <si>
    <t>Máy vi tính để bàn Core i5</t>
  </si>
  <si>
    <t>61</t>
  </si>
  <si>
    <t>62</t>
  </si>
  <si>
    <t xml:space="preserve"> TỔNG  CỘNG</t>
  </si>
  <si>
    <t xml:space="preserve">Phòng Giáo dục và đào tạo </t>
  </si>
  <si>
    <t>Máy tính mật</t>
  </si>
  <si>
    <r>
      <rPr>
        <sz val="10"/>
        <color rgb="FF000000"/>
        <rFont val="Times New Roman"/>
        <family val="1"/>
      </rPr>
      <t>Máy vi tính</t>
    </r>
  </si>
  <si>
    <r>
      <rPr>
        <sz val="10"/>
        <color rgb="FF000000"/>
        <rFont val="Times New Roman"/>
        <family val="1"/>
      </rPr>
      <t>Máy vi tính xách tay</t>
    </r>
  </si>
  <si>
    <r>
      <rPr>
        <sz val="10"/>
        <color rgb="FF000000"/>
        <rFont val="Times New Roman"/>
        <family val="1"/>
      </rPr>
      <t>Bàn ghế họp</t>
    </r>
  </si>
  <si>
    <r>
      <rPr>
        <sz val="10"/>
        <color rgb="FF000000"/>
        <rFont val="Times New Roman"/>
        <family val="1"/>
      </rPr>
      <t>Bàn họp cơ quan</t>
    </r>
  </si>
  <si>
    <r>
      <rPr>
        <sz val="10"/>
        <color rgb="FF000000"/>
        <rFont val="Times New Roman"/>
        <family val="1"/>
      </rPr>
      <t>Máy scan</t>
    </r>
  </si>
  <si>
    <r>
      <rPr>
        <sz val="10"/>
        <color rgb="FF000000"/>
        <rFont val="Times New Roman"/>
        <family val="1"/>
      </rPr>
      <t>CPU máy tính để bàn</t>
    </r>
  </si>
  <si>
    <r>
      <rPr>
        <sz val="10"/>
        <color rgb="FF000000"/>
        <rFont val="Times New Roman"/>
        <family val="1"/>
      </rPr>
      <t>Máy vi tính đê bàn HP</t>
    </r>
  </si>
  <si>
    <r>
      <rPr>
        <sz val="10"/>
        <color rgb="FF000000"/>
        <rFont val="Times New Roman"/>
        <family val="1"/>
      </rPr>
      <t>Máy chiếu</t>
    </r>
  </si>
  <si>
    <r>
      <rPr>
        <sz val="10"/>
        <color rgb="FF000000"/>
        <rFont val="Times New Roman"/>
        <family val="1"/>
      </rPr>
      <t>Tivi Sony -60inch</t>
    </r>
  </si>
  <si>
    <r>
      <rPr>
        <sz val="10"/>
        <color rgb="FF000000"/>
        <rFont val="Times New Roman"/>
        <family val="1"/>
      </rPr>
      <t>TV cho nhà lưu trú</t>
    </r>
  </si>
  <si>
    <r>
      <rPr>
        <sz val="10"/>
        <color rgb="FF000000"/>
        <rFont val="Times New Roman"/>
        <family val="1"/>
      </rPr>
      <t>Máy chiếu phòng họp trực tuyến</t>
    </r>
  </si>
  <si>
    <r>
      <rPr>
        <sz val="10"/>
        <color rgb="FF000000"/>
        <rFont val="Times New Roman"/>
        <family val="1"/>
      </rPr>
      <t>Tủ thiết bị AMPC</t>
    </r>
  </si>
  <si>
    <r>
      <rPr>
        <sz val="10"/>
        <color rgb="FF000000"/>
        <rFont val="Times New Roman"/>
        <family val="1"/>
      </rPr>
      <t>Tủ đựng tài liệu</t>
    </r>
  </si>
  <si>
    <r>
      <rPr>
        <sz val="10"/>
        <color rgb="FF000000"/>
        <rFont val="Times New Roman"/>
        <family val="1"/>
      </rPr>
      <t>Bàn làm việc</t>
    </r>
  </si>
  <si>
    <r>
      <rPr>
        <sz val="10"/>
        <color rgb="FF000000"/>
        <rFont val="Times New Roman"/>
        <family val="1"/>
      </rPr>
      <t>Máy in Canon 241</t>
    </r>
  </si>
  <si>
    <r>
      <rPr>
        <sz val="10"/>
        <color rgb="FF000000"/>
        <rFont val="Times New Roman"/>
        <family val="1"/>
      </rPr>
      <t xml:space="preserve">CPU máy tính </t>
    </r>
  </si>
  <si>
    <r>
      <rPr>
        <sz val="10"/>
        <color rgb="FF000000"/>
        <rFont val="Times New Roman"/>
        <family val="1"/>
      </rPr>
      <t>Thiết bị thu phát vô tuyến</t>
    </r>
  </si>
  <si>
    <r>
      <rPr>
        <sz val="10"/>
        <color rgb="FF000000"/>
        <rFont val="Times New Roman"/>
        <family val="1"/>
      </rPr>
      <t>Máy lạnh Tosiba</t>
    </r>
  </si>
  <si>
    <r>
      <rPr>
        <sz val="10"/>
        <color rgb="FF000000"/>
        <rFont val="Times New Roman"/>
        <family val="1"/>
      </rPr>
      <t>Ghế da xoay</t>
    </r>
  </si>
  <si>
    <r>
      <rPr>
        <sz val="10"/>
        <color rgb="FF000000"/>
        <rFont val="Times New Roman"/>
        <family val="1"/>
      </rPr>
      <t>Ghế chủ trì phòng họp</t>
    </r>
  </si>
  <si>
    <r>
      <rPr>
        <sz val="10"/>
        <color rgb="FF000000"/>
        <rFont val="Times New Roman"/>
        <family val="1"/>
      </rPr>
      <t>Bàn ghế tiếp khách</t>
    </r>
  </si>
  <si>
    <t/>
  </si>
  <si>
    <t>Phần mềm quản lý tiền lương</t>
  </si>
  <si>
    <t>Trường MN Tu Mơ rông</t>
  </si>
  <si>
    <t xml:space="preserve"> Phần mềm quản lý tiền lương MISA SalaGov</t>
  </si>
  <si>
    <t>Phần mềm E-learning</t>
  </si>
  <si>
    <t>Trường TH-THCS Đăk Rơ Ông</t>
  </si>
  <si>
    <t>Trường PTDT BT TH-THCS Đăk Sao</t>
  </si>
  <si>
    <t xml:space="preserve">văn phòng </t>
  </si>
  <si>
    <t>63</t>
  </si>
  <si>
    <t xml:space="preserve"> SC Thư viện, bảng tên trường </t>
  </si>
  <si>
    <t>Trường PTDT BT TH -THCS Đăk Na</t>
  </si>
  <si>
    <t>1- Máy tính xách tay HP</t>
  </si>
  <si>
    <t xml:space="preserve"> Máy tính xách tay DELL V3430</t>
  </si>
  <si>
    <t>Máy tính (laptop)</t>
  </si>
  <si>
    <t>1- Cồng chiêng</t>
  </si>
  <si>
    <t>2- Cồng chiêng</t>
  </si>
  <si>
    <t>3- Cồng chiêng</t>
  </si>
  <si>
    <t>4- Cồng chiêng</t>
  </si>
  <si>
    <t>5- Cồng chiêng</t>
  </si>
  <si>
    <t>6- Cồng chiêng</t>
  </si>
  <si>
    <t>7- Cồng chiêng</t>
  </si>
  <si>
    <t>8- Cồng chiêng</t>
  </si>
  <si>
    <t>9- Hệ thống loa (Loa + mic + thùng đựng Loa)</t>
  </si>
  <si>
    <t>10- Hệ thống loa (Loa + mic + thùng đựng Loa)</t>
  </si>
  <si>
    <t>11- Hệ thống loa (Loa + mic + thùng đựng Loa)</t>
  </si>
  <si>
    <t>12- Hệ thống loa (Loa + mic + thùng đựng Loa)</t>
  </si>
  <si>
    <t>13- Hệ thống loa (Loa + mic + thùng đựng Loa)</t>
  </si>
  <si>
    <t>14- Hệ thống loa (Loa + mic + thùng đựng Loa)</t>
  </si>
  <si>
    <t>15- Hệ thống loa (Loa + mic + thùng đựng Loa)</t>
  </si>
  <si>
    <t>16- Hệ thống loa (Loa + mic + thùng đựng Loa)</t>
  </si>
  <si>
    <t>17- Hệ thống loa (Loa + mic + thùng đựng Loa)</t>
  </si>
  <si>
    <t>18- Hệ thống loa (Loa + mic + thùng đựng Loa)</t>
  </si>
  <si>
    <t>19- Hệ thống loa (Loa + mic + thùng đựng Loa)</t>
  </si>
  <si>
    <t>20- Hệ thống loa (Loa + mic + thùng đựng Loa)</t>
  </si>
  <si>
    <t>21- Tivi 65 inch</t>
  </si>
  <si>
    <t>22- Tivi 65 inch</t>
  </si>
  <si>
    <t>23- Tivi 65 inch</t>
  </si>
  <si>
    <t>24- Tivi 65 inch</t>
  </si>
  <si>
    <t>25- Tivi 65 inch</t>
  </si>
  <si>
    <t>9- Cồng chiêng</t>
  </si>
  <si>
    <t>10- Cồng chiêng</t>
  </si>
  <si>
    <t>UBND Đsao</t>
  </si>
  <si>
    <r>
      <rPr>
        <b/>
        <sz val="14"/>
        <color rgb="FF000000"/>
        <rFont val="Times New Roman"/>
        <family val="1"/>
      </rPr>
      <t>CÔNG KHAI TÌNH HÌNH QUẢN LÝ, SỬ DỤNG  TÀI SẢN CỐ ĐỊNH KHÁC NĂM 2024</t>
    </r>
    <r>
      <rPr>
        <b/>
        <sz val="11"/>
        <color rgb="FF000000"/>
        <rFont val="Times New Roman"/>
        <family val="1"/>
      </rPr>
      <t xml:space="preserve">
</t>
    </r>
    <r>
      <rPr>
        <i/>
        <sz val="12"/>
        <color rgb="FF000000"/>
        <rFont val="Times New Roman"/>
        <family val="1"/>
      </rPr>
      <t>(Kèm theo Báo cáo số         /BC-UBND ngày         tháng         năm 2024  của UBND huyện Tu Mơ Rông)</t>
    </r>
  </si>
  <si>
    <t>Danh mục tài sản khác của cơ quan, đơn vị, tổ chức</t>
  </si>
  <si>
    <t>Trung tâm  Giáo dục nghề nghiệp - GDTX</t>
  </si>
  <si>
    <t>Mái che sân chơi điểm trường thôn Đăk Viên</t>
  </si>
  <si>
    <t xml:space="preserve">Mái vòm nhà ăn bán trú </t>
  </si>
  <si>
    <t xml:space="preserve">Nhà vòm ăn bán trú </t>
  </si>
  <si>
    <t>Mái chòi khung sắt</t>
  </si>
  <si>
    <t>Trường Tiểu học Đắk Hà</t>
  </si>
  <si>
    <t>1- Dù che nắng</t>
  </si>
  <si>
    <t>2- Đàn phím điện tử</t>
  </si>
  <si>
    <t>3- Ổn áp điện SH - 20000 II</t>
  </si>
  <si>
    <t>4- Loa âm thanh di động</t>
  </si>
  <si>
    <t>5- Màn hình hiển thị (Ti vi)</t>
  </si>
  <si>
    <t>6- Màn hình hiển thị (Ti vi)</t>
  </si>
  <si>
    <t>7- Màn hình hiển thị (Ti vi)</t>
  </si>
  <si>
    <t>8- Màn hình hiển thị (Ti vi)</t>
  </si>
  <si>
    <t>9- Màn hình hiển thị (Ti vi)</t>
  </si>
  <si>
    <t>10- Màn hình hiển thị (Ti vi)</t>
  </si>
  <si>
    <t>11- Máy tính để bàn giáo viên Acer Veriton M4710G</t>
  </si>
  <si>
    <t>12- Máy tính để bàn học sinh 1</t>
  </si>
  <si>
    <t>13- Máy tính để bàn học sinh 1</t>
  </si>
  <si>
    <t>14- Máy tính để bàn học sinh 1</t>
  </si>
  <si>
    <t>15- Máy tính để bàn học sinh 1</t>
  </si>
  <si>
    <t>16- Máy tính để bàn học sinh 1</t>
  </si>
  <si>
    <t>17- Máy tính để bàn học sinh 1</t>
  </si>
  <si>
    <t>18- Máy tính để bàn học sinh 1</t>
  </si>
  <si>
    <t>19- Máy tính để bàn học sinh 1</t>
  </si>
  <si>
    <t>20- Máy tính để bàn học sinh 1</t>
  </si>
  <si>
    <t>21- Máy tính để bàn học sinh 1</t>
  </si>
  <si>
    <t>22- Máy tính để bàn học sinh 1</t>
  </si>
  <si>
    <t>23- Máy tính để bàn học sinh 1</t>
  </si>
  <si>
    <t>24- Máy tính để bàn học sinh 1</t>
  </si>
  <si>
    <t>25- Máy tính để bàn học sinh 1</t>
  </si>
  <si>
    <t>26- Máy tính để bàn học sinh 1</t>
  </si>
  <si>
    <t>27- Máy tính để bàn học sinh 1</t>
  </si>
  <si>
    <t>28- Máy tính để bàn học sinh 1</t>
  </si>
  <si>
    <t>29- Máy tính để bàn học sinh 1</t>
  </si>
  <si>
    <t>30- Máy tính để bàn học sinh 1</t>
  </si>
  <si>
    <t>31- Máy tính để bàn học sinh 1</t>
  </si>
  <si>
    <t>32- Máy tính để bàn học sinh 1</t>
  </si>
  <si>
    <t>33- Máy tính để bàn học sinh 1</t>
  </si>
  <si>
    <t>34- Máy tính để bàn học sinh 1</t>
  </si>
  <si>
    <t>35- Máy tính để bàn học sinh 1</t>
  </si>
  <si>
    <t>36- Máy tính để bàn học sinh 1</t>
  </si>
  <si>
    <t>37- Máy tính để bàn học sinh 1</t>
  </si>
  <si>
    <t>38- Máy tính để bàn học sinh 1</t>
  </si>
  <si>
    <t>39- Máy tính để bàn học sinh 1</t>
  </si>
  <si>
    <t>40- Máy tính để bàn học sinh 1</t>
  </si>
  <si>
    <t>41- Máy tính để bàn học sinh 1</t>
  </si>
  <si>
    <t>42- Máy tính để bàn học sinh 1</t>
  </si>
  <si>
    <t>43- Máy tính để bàn học sinh 1</t>
  </si>
  <si>
    <t>44- Máy tính để bàn học sinh 1</t>
  </si>
  <si>
    <t>45- Máy tính để bàn học sinh 1</t>
  </si>
  <si>
    <t>46- Máy tính để bàn học sinh 1</t>
  </si>
  <si>
    <t>47- Phần mềm kiểm định chất lượng giáo dục</t>
  </si>
  <si>
    <t xml:space="preserve">48- Phần mềm quản lý thư viện </t>
  </si>
  <si>
    <t>Trường TH-THCS Đăk Tơ Kan</t>
  </si>
  <si>
    <t>2- Phần mềm kiểm định chất lượng giáo dục</t>
  </si>
  <si>
    <t>3- Màn hình hiển thị</t>
  </si>
  <si>
    <t>4- Máy tính để bàn học sinh</t>
  </si>
  <si>
    <t>5- Máy tính để bàn học sinh</t>
  </si>
  <si>
    <t>6- Máy tính để bàn học sinh</t>
  </si>
  <si>
    <t>7- Máy tính để bàn học sinh</t>
  </si>
  <si>
    <t>8- Máy tính để bàn học sinh</t>
  </si>
  <si>
    <t>9- Máy tính để bàn học sinh</t>
  </si>
  <si>
    <t>10- Máy tính để bàn học sinh</t>
  </si>
  <si>
    <t>11- Máy tính để bàn học sinh</t>
  </si>
  <si>
    <t>12- Máy tính để bàn học sinh</t>
  </si>
  <si>
    <t>13- Máy tính để bàn học sinh</t>
  </si>
  <si>
    <t>14- Máy tính để bàn học sinh</t>
  </si>
  <si>
    <t>15- Máy tính để bàn học sinh</t>
  </si>
  <si>
    <t>16- Máy tính để bàn học sinh</t>
  </si>
  <si>
    <t>17- Máy tính để bàn học sinh</t>
  </si>
  <si>
    <t>18- Máy tính để bàn học sinh</t>
  </si>
  <si>
    <t>19- Máy tính để bàn học sinh</t>
  </si>
  <si>
    <t>20- Máy tính để bàn học sinh</t>
  </si>
  <si>
    <t>21 Máy tính để bàn học sinh</t>
  </si>
  <si>
    <t>22- Máy tính để bàn học sinh</t>
  </si>
  <si>
    <t>23- Máy tính để bàn học sinh</t>
  </si>
  <si>
    <t>24- Máy tính để bàn học sinh</t>
  </si>
  <si>
    <t>25- Máy tính để bàn học sinh</t>
  </si>
  <si>
    <t>26- Máy tính để bàn học sinh</t>
  </si>
  <si>
    <t>27- Máy tính để bàn học sinh</t>
  </si>
  <si>
    <t>28- Máy tính để bàn học sinh</t>
  </si>
  <si>
    <t>29- Máy tính để bàn học sinh</t>
  </si>
  <si>
    <t>30- Máy tính để bàn học sinh</t>
  </si>
  <si>
    <t>31- Máy tính để bàn học sinh</t>
  </si>
  <si>
    <t>32- Máy tính để bàn học sinh</t>
  </si>
  <si>
    <t>33 Máy tính để bàn học sinh</t>
  </si>
  <si>
    <t>34- Máy tính để bàn học sinh</t>
  </si>
  <si>
    <t>35- Máy tính để bàn học sinh</t>
  </si>
  <si>
    <t>36- Máy tính để bàn học sinh</t>
  </si>
  <si>
    <t>37- Máy tính để bàn học sinh</t>
  </si>
  <si>
    <t>38- Máy tính để bàn học sinh</t>
  </si>
  <si>
    <t>39- Máy tính để bàn học sinh</t>
  </si>
  <si>
    <t>40- Máy tính để bàn học sinh</t>
  </si>
  <si>
    <t>41- Máy tính để bàn học sinh</t>
  </si>
  <si>
    <t>42- Máy tính để bàn học sinh</t>
  </si>
  <si>
    <t>43- Máy tính để bàn học sinh</t>
  </si>
  <si>
    <t>44- Máy tính để bàn học sinh</t>
  </si>
  <si>
    <t>45- Màn hình hiển thị</t>
  </si>
  <si>
    <t>46- Máy tính xách tay</t>
  </si>
  <si>
    <t>47- Máy tính để bàn giáo viên</t>
  </si>
  <si>
    <t>48- Ổn áp</t>
  </si>
  <si>
    <t>49- Tivi</t>
  </si>
  <si>
    <t xml:space="preserve">50- Âm thanh di động </t>
  </si>
  <si>
    <t>51-  Ti vi Smart Casper 50 inch UGA610</t>
  </si>
  <si>
    <t>1- Phần mềm quản lý thư viện (2 trường sáp nhật x 2)</t>
  </si>
  <si>
    <t>1- Âm thanh di động</t>
  </si>
  <si>
    <t>3- Phần mềm quản lý thư viện Trí Việt Lib</t>
  </si>
  <si>
    <t>4- Ti vi ATV-UHD65EFO</t>
  </si>
  <si>
    <t>5- Ti vi ATV-UHD65EFO</t>
  </si>
  <si>
    <t>6- Ti vi ATV-UHD65EFO</t>
  </si>
  <si>
    <t>7- Ti vi ATV-UHD65EFO</t>
  </si>
  <si>
    <t>8- Ti vi ATV-UHD65EFO</t>
  </si>
  <si>
    <t>9- Ti vi ATV-UHD65EFO</t>
  </si>
  <si>
    <t>10- Ti vi ATV-UHD65EFO</t>
  </si>
  <si>
    <t>1- Phần mềm Quản lý thư viện Trí Việt Lib</t>
  </si>
  <si>
    <t>1- Tivi LG</t>
  </si>
  <si>
    <t>2- Âm thanh di động</t>
  </si>
  <si>
    <t>3- Máy tính để bàn giáo viên</t>
  </si>
  <si>
    <t>21- Máy tính để bàn học sinh</t>
  </si>
  <si>
    <t>33- Máy tính để bàn học sinh</t>
  </si>
  <si>
    <t>39- Màn hình hiển thị Tivi</t>
  </si>
  <si>
    <t>40- Màn hình hiển thị Tivi</t>
  </si>
  <si>
    <t>41- Đàn phím điện tử</t>
  </si>
  <si>
    <t>42- Đàn phím điện tử CASIO</t>
  </si>
  <si>
    <t>43- Máy tính xách tay Dell</t>
  </si>
  <si>
    <t>44- Màn hình ti vi ViewTouch LED65inch Lớp 6</t>
  </si>
  <si>
    <t>45- Đàn phím điện tử Roland</t>
  </si>
  <si>
    <t>46- Bộ âm thanh trợ giảng</t>
  </si>
  <si>
    <t>47- Tivi LG1</t>
  </si>
  <si>
    <t>48- Màn hình cảm ứng tương tác BENQ</t>
  </si>
  <si>
    <t>49- Máy tính xách tay</t>
  </si>
  <si>
    <t>50- Máy tính xách tay HP</t>
  </si>
  <si>
    <t>51- Phần mềm quản lý thư viện Trí Việt Lib</t>
  </si>
  <si>
    <t>52- Cầu môn</t>
  </si>
  <si>
    <t>1-  Làm mới kè chắn đất và sân bê tông</t>
  </si>
  <si>
    <t>2- Lối đi bê tông khuôn viên trước</t>
  </si>
  <si>
    <t>3- Phần mềm Quản lý thư viện Trí Việt Lib</t>
  </si>
  <si>
    <t>4- Nhà dù phối màu</t>
  </si>
  <si>
    <t>1- Đàn phím điện tử</t>
  </si>
  <si>
    <t>2- Loa Guangzhou LAV</t>
  </si>
  <si>
    <t>3- LOA DI ĐỘNG GUANGZHOU MINGYI</t>
  </si>
  <si>
    <t>4- Máy tính xách tay Acer</t>
  </si>
  <si>
    <t>5- Máy tính xách tay Dell</t>
  </si>
  <si>
    <t>6- MÁY TÍNH ĐỂ BÀN GV</t>
  </si>
  <si>
    <t>7- MÁY VI TÍNH ĐỂ BÀN HỌC SINH</t>
  </si>
  <si>
    <t>8- MÁY VI TÍNH ĐỂ BÀN HỌC SINH</t>
  </si>
  <si>
    <t>9- MÁY VI TÍNH ĐỂ BÀN HỌC SINH</t>
  </si>
  <si>
    <t>10- MÁY VI TÍNH ĐỂ BÀN HỌC SINH</t>
  </si>
  <si>
    <t>11- MÁY VI TÍNH ĐỂ BÀN HỌC SINH</t>
  </si>
  <si>
    <t>12- MÁY VI TÍNH ĐỂ BÀN HỌC SINH</t>
  </si>
  <si>
    <t>13- MÁY VI TÍNH ĐỂ BÀN HỌC SINH</t>
  </si>
  <si>
    <t>14- MÁY VI TÍNH ĐỂ BÀN HỌC SINH</t>
  </si>
  <si>
    <t>15- MÁY VI TÍNH ĐỂ BÀN HỌC SINH</t>
  </si>
  <si>
    <t>16- MÁY VI TÍNH ĐỂ BÀN HỌC SINH</t>
  </si>
  <si>
    <t>17- MÁY VI TÍNH ĐỂ BÀN HỌC SINH</t>
  </si>
  <si>
    <t>18- MÁY VI TÍNH ĐỂ BÀN HỌC SINH</t>
  </si>
  <si>
    <t>19- MÁY VI TÍNH ĐỂ BÀN HỌC SINH</t>
  </si>
  <si>
    <t>20- MÁY VI TÍNH ĐỂ BÀN HỌC SINH</t>
  </si>
  <si>
    <t>21- MÁY VI TÍNH ĐỂ BÀN HỌC SINH</t>
  </si>
  <si>
    <t>22- MÁY VI TÍNH ĐỂ BÀN HỌC SINH</t>
  </si>
  <si>
    <t>23- MÁY VI TÍNH ĐỂ BÀN HỌC SINH</t>
  </si>
  <si>
    <t>24- MÁY VI TÍNH ĐỂ BÀN HỌC SINH</t>
  </si>
  <si>
    <t>25- MÁY VI TÍNH ĐỂ BÀN HỌC SINH</t>
  </si>
  <si>
    <t>26- MÁY VI TÍNH ĐỂ BÀN HỌC SINH</t>
  </si>
  <si>
    <t>27- MÁY VI TÍNH ĐỂ BÀN HỌC SINH</t>
  </si>
  <si>
    <t>28- MÁY VI TÍNH ĐỂ BÀN HỌC SINH</t>
  </si>
  <si>
    <t>29- MÁY VI TÍNH ĐỂ BÀN HỌC SINH</t>
  </si>
  <si>
    <t>30- MÁY VI TÍNH ĐỂ BÀN HỌC SINH</t>
  </si>
  <si>
    <t>31- MÁY VI TÍNH ĐỂ BÀN HỌC SINH</t>
  </si>
  <si>
    <t>32- MÁY VI TÍNH ĐỂ BÀN HỌC SINH</t>
  </si>
  <si>
    <t>33- MÁY VI TÍNH ĐỂ BÀN HỌC SINH</t>
  </si>
  <si>
    <t>34- MÁY VI TÍNH ĐỂ BÀN HỌC SINH</t>
  </si>
  <si>
    <t>35- MÁY VI TÍNH ĐỂ BÀN HỌC SINH</t>
  </si>
  <si>
    <t>36- MÁY VI TÍNH ĐỂ BÀN HỌC SINH</t>
  </si>
  <si>
    <t>37- MÁY VI TÍNH ĐỂ BÀN HỌC SINH</t>
  </si>
  <si>
    <t>38- MÁY VI TÍNH ĐỂ BÀN HỌC SINH</t>
  </si>
  <si>
    <t>39- MÁY VI TÍNH ĐỂ BÀN HỌC SINH</t>
  </si>
  <si>
    <t>40- MÁY VI TÍNH ĐỂ BÀN HỌC SINH</t>
  </si>
  <si>
    <t>41- MÁY VI TÍNH ĐỂ BÀN HỌC SINH</t>
  </si>
  <si>
    <t>42- ỔN ÁP SH-200000 II</t>
  </si>
  <si>
    <t>43- PHẦN MỀM THU VIỆN</t>
  </si>
  <si>
    <t>44- Ti vi LG</t>
  </si>
  <si>
    <t>45- Ti vi LG</t>
  </si>
  <si>
    <t>46- TIVI AIKYO</t>
  </si>
  <si>
    <t>47- TIVI AIKYO</t>
  </si>
  <si>
    <t>3- Máy tính để bàn</t>
  </si>
  <si>
    <t>4- Máy tính xách tay</t>
  </si>
  <si>
    <t>5- Máy vi tính để bàn</t>
  </si>
  <si>
    <t>6- Máy vi tính để bàn</t>
  </si>
  <si>
    <t>7- Máy vi tính để bàn</t>
  </si>
  <si>
    <t>8- Máy vi tính để bàn</t>
  </si>
  <si>
    <t>9- Máy vi tính để bàn</t>
  </si>
  <si>
    <t>10- Máy vi tính để bàn</t>
  </si>
  <si>
    <t>11- Máy vi tính để bàn</t>
  </si>
  <si>
    <t>12- Máy vi tính để bàn</t>
  </si>
  <si>
    <t>13- Máy vi tính để bàn</t>
  </si>
  <si>
    <t>14- Máy vi tính để bàn</t>
  </si>
  <si>
    <t>15- Máy vi tính để bàn</t>
  </si>
  <si>
    <t>16- Máy vi tính để bàn</t>
  </si>
  <si>
    <t>17- Máy vi tính để bàn</t>
  </si>
  <si>
    <t>18- Máy vi tính để bàn</t>
  </si>
  <si>
    <t>19- Máy vi tính để bàn</t>
  </si>
  <si>
    <t>20- Máy vi tính để bàn</t>
  </si>
  <si>
    <t>21- Máy vi tính để bàn</t>
  </si>
  <si>
    <t>22- Máy vi tính để bàn</t>
  </si>
  <si>
    <t>23- Máy vi tính để bàn</t>
  </si>
  <si>
    <t>24- Máy vi tính để bàn</t>
  </si>
  <si>
    <t>25- Máy vi tính để bàn</t>
  </si>
  <si>
    <t>26- Máy vi tính để bàn</t>
  </si>
  <si>
    <t>27- Máy vi tính để bàn</t>
  </si>
  <si>
    <t>28- Máy vi tính để bàn</t>
  </si>
  <si>
    <t>29- Máy vi tính để bàn</t>
  </si>
  <si>
    <t>30- Máy vi tính để bàn</t>
  </si>
  <si>
    <t>31- Máy vi tính để bàn</t>
  </si>
  <si>
    <t>32- Máy vi tính để bàn</t>
  </si>
  <si>
    <t>33- Máy vi tính để bàn</t>
  </si>
  <si>
    <t>34- Máy vi tính để bàn</t>
  </si>
  <si>
    <t>35- Máy vi tính để bàn</t>
  </si>
  <si>
    <t>36- Ổn áp 20KVA</t>
  </si>
  <si>
    <t>37- Phần mềm quản lý thư viện</t>
  </si>
  <si>
    <t>Phần mềm quản lý thư viện</t>
  </si>
  <si>
    <t>1- Máy tính để bàn</t>
  </si>
  <si>
    <t>2- Máy tính xách tay</t>
  </si>
  <si>
    <t>3- Máy tính để bàn học sinh</t>
  </si>
  <si>
    <t xml:space="preserve">1- Máy tính xách tay Acer </t>
  </si>
  <si>
    <t xml:space="preserve">2- Máy tính xách tay Acer </t>
  </si>
  <si>
    <t xml:space="preserve">3- Máy tính xách tay Acer </t>
  </si>
  <si>
    <t xml:space="preserve">4- Máy tính xách tay Acer </t>
  </si>
  <si>
    <t xml:space="preserve">5- Máy tính xách tay Acer </t>
  </si>
  <si>
    <t xml:space="preserve">6- Máy tính xách tay Acer </t>
  </si>
  <si>
    <t>Phòng Lao Động, Thương binh và Xã hội</t>
  </si>
  <si>
    <t>Phòng Tài nguyên Môi trường</t>
  </si>
  <si>
    <t>Phòng TNMT</t>
  </si>
  <si>
    <t>PNV</t>
  </si>
  <si>
    <t>trung tâm dịch vụ nông nghiệp huyện</t>
  </si>
  <si>
    <t>2- Máy tính để bàn</t>
  </si>
  <si>
    <t>3- Phần mềm kiểm định chất lượng giáo dục</t>
  </si>
  <si>
    <t>Phòng Tư pháp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</si>
</sst>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&quot; &quot;;\(#,##0&quot; &quot;\);"/>
    <numFmt numFmtId="166" formatCode="#,##0;\(#,##0\);"/>
    <numFmt numFmtId="167" formatCode="#,##0\ ;\(#,##0&quot; )&quot;;;"/>
    <numFmt numFmtId="168" formatCode="_-* #,##0.00\ _₫_-;\-* #,##0.00\ _₫_-;_-* &quot;-&quot;??\ _₫_-;_-@_-"/>
    <numFmt numFmtId="169" formatCode="&quot; &quot;#,##0;\(&quot; &quot;#,##0\);"/>
  </numFmts>
  <fonts count="5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indexed="8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Microsoft Sans Serif"/>
      <family val="2"/>
    </font>
    <font>
      <sz val="9"/>
      <color rgb="FF000000"/>
      <name val="Microsoft Sans Serif"/>
      <family val="2"/>
    </font>
    <font>
      <sz val="11"/>
      <color indexed="8"/>
      <name val="Calibri"/>
      <family val="2"/>
      <charset val="163"/>
    </font>
    <font>
      <sz val="9"/>
      <color theme="1"/>
      <name val="Times New Roman"/>
      <family val="1"/>
    </font>
    <font>
      <sz val="9"/>
      <color indexed="8"/>
      <name val="Microsoft Sans Serif"/>
      <family val="2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Microsoft Sans Serif"/>
      <family val="2"/>
    </font>
    <font>
      <sz val="9.5"/>
      <color rgb="FF000000"/>
      <name val="Times New Roman"/>
      <family val="2"/>
    </font>
    <font>
      <sz val="9.5"/>
      <name val="Times New Roman"/>
      <family val="1"/>
    </font>
    <font>
      <sz val="9.5"/>
      <name val="Times New Roman"/>
      <family val="1"/>
    </font>
    <font>
      <sz val="8.5"/>
      <color rgb="FF000000"/>
      <name val="Arial"/>
      <family val="2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Microsoft Sans Serif"/>
      <family val="2"/>
    </font>
    <font>
      <b/>
      <sz val="9"/>
      <color rgb="FF000000"/>
      <name val="Microsoft Sans Serif"/>
      <family val="2"/>
    </font>
    <font>
      <sz val="9.5"/>
      <color indexed="8"/>
      <name val="Times New Roman"/>
      <family val="1"/>
    </font>
    <font>
      <b/>
      <sz val="14"/>
      <color rgb="FF000000"/>
      <name val="Times New Roman"/>
      <family val="1"/>
    </font>
    <font>
      <sz val="8.5"/>
      <color rgb="FF000000"/>
      <name val="Microsoft Sans Serif"/>
      <family val="2"/>
    </font>
    <font>
      <sz val="10"/>
      <color rgb="FF000000"/>
      <name val="Times New Roman"/>
      <family val="1"/>
    </font>
    <font>
      <sz val="9"/>
      <color rgb="FF000000"/>
      <name val="Microsoft Sans Serif"/>
      <family val="2"/>
    </font>
    <font>
      <sz val="10"/>
      <color indexed="8"/>
      <name val="Times New Roman"/>
      <family val="1"/>
    </font>
    <font>
      <sz val="9"/>
      <color indexed="8"/>
      <name val="Microsoft Sans Serif"/>
      <family val="2"/>
    </font>
    <font>
      <sz val="10"/>
      <name val="Arial"/>
      <family val="2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9"/>
      <color indexed="8"/>
      <name val="Microsoft Sans Serif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</cellStyleXfs>
  <cellXfs count="25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 wrapText="1"/>
    </xf>
    <xf numFmtId="164" fontId="3" fillId="0" borderId="0" xfId="1" applyNumberFormat="1" applyFont="1" applyAlignment="1">
      <alignment horizontal="right"/>
    </xf>
    <xf numFmtId="0" fontId="6" fillId="4" borderId="0" xfId="0" applyFont="1" applyFill="1" applyAlignment="1"/>
    <xf numFmtId="0" fontId="3" fillId="4" borderId="0" xfId="0" applyFont="1" applyFill="1" applyAlignment="1"/>
    <xf numFmtId="0" fontId="0" fillId="4" borderId="0" xfId="0" applyFill="1"/>
    <xf numFmtId="0" fontId="6" fillId="0" borderId="0" xfId="0" applyFont="1" applyFill="1" applyAlignment="1"/>
    <xf numFmtId="0" fontId="3" fillId="0" borderId="0" xfId="0" applyFont="1" applyFill="1" applyAlignment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/>
    </xf>
    <xf numFmtId="0" fontId="6" fillId="3" borderId="0" xfId="0" applyFont="1" applyFill="1" applyAlignment="1"/>
    <xf numFmtId="0" fontId="0" fillId="0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6" fillId="3" borderId="0" xfId="0" applyFont="1" applyFill="1"/>
    <xf numFmtId="0" fontId="18" fillId="3" borderId="1" xfId="0" applyNumberFormat="1" applyFont="1" applyFill="1" applyBorder="1" applyAlignment="1" applyProtection="1">
      <alignment horizontal="center" vertical="center" wrapText="1" readingOrder="1"/>
    </xf>
    <xf numFmtId="0" fontId="18" fillId="3" borderId="1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Fill="1"/>
    <xf numFmtId="164" fontId="2" fillId="3" borderId="1" xfId="1" applyNumberFormat="1" applyFont="1" applyFill="1" applyBorder="1" applyAlignment="1">
      <alignment horizontal="right" vertical="center" wrapText="1"/>
    </xf>
    <xf numFmtId="166" fontId="2" fillId="3" borderId="1" xfId="6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35" fillId="3" borderId="1" xfId="0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top" wrapText="1"/>
    </xf>
    <xf numFmtId="1" fontId="31" fillId="3" borderId="1" xfId="0" applyNumberFormat="1" applyFont="1" applyFill="1" applyBorder="1" applyAlignment="1">
      <alignment horizontal="center" vertical="top" shrinkToFit="1"/>
    </xf>
    <xf numFmtId="0" fontId="1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6" fontId="2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/>
    </xf>
    <xf numFmtId="1" fontId="28" fillId="3" borderId="1" xfId="0" applyNumberFormat="1" applyFont="1" applyFill="1" applyBorder="1" applyAlignment="1">
      <alignment horizontal="center" vertical="top" shrinkToFi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 applyProtection="1">
      <alignment horizontal="center" vertical="center" wrapText="1" readingOrder="1"/>
    </xf>
    <xf numFmtId="165" fontId="20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2" fillId="3" borderId="1" xfId="0" applyNumberFormat="1" applyFont="1" applyFill="1" applyBorder="1" applyAlignment="1" applyProtection="1">
      <alignment horizontal="center" vertical="center" wrapText="1" readingOrder="1"/>
    </xf>
    <xf numFmtId="0" fontId="12" fillId="3" borderId="1" xfId="0" applyNumberFormat="1" applyFont="1" applyFill="1" applyBorder="1" applyAlignment="1" applyProtection="1">
      <alignment horizontal="left" vertical="center" wrapText="1" readingOrder="1"/>
    </xf>
    <xf numFmtId="166" fontId="24" fillId="3" borderId="1" xfId="0" applyNumberFormat="1" applyFont="1" applyFill="1" applyBorder="1" applyAlignment="1" applyProtection="1">
      <alignment horizontal="center" vertical="center" wrapText="1" readingOrder="1"/>
    </xf>
    <xf numFmtId="0" fontId="2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64" fontId="32" fillId="3" borderId="1" xfId="1" applyNumberFormat="1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1" fontId="38" fillId="3" borderId="1" xfId="0" applyNumberFormat="1" applyFont="1" applyFill="1" applyBorder="1" applyAlignment="1">
      <alignment horizontal="center" vertical="top" shrinkToFit="1"/>
    </xf>
    <xf numFmtId="0" fontId="30" fillId="3" borderId="1" xfId="0" applyFont="1" applyFill="1" applyBorder="1" applyAlignment="1">
      <alignment horizontal="left" vertical="top" wrapText="1"/>
    </xf>
    <xf numFmtId="1" fontId="28" fillId="3" borderId="1" xfId="0" applyNumberFormat="1" applyFont="1" applyFill="1" applyBorder="1" applyAlignment="1">
      <alignment horizontal="center" vertical="center" shrinkToFit="1"/>
    </xf>
    <xf numFmtId="1" fontId="31" fillId="3" borderId="1" xfId="0" applyNumberFormat="1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/>
    </xf>
    <xf numFmtId="166" fontId="27" fillId="3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 applyProtection="1">
      <alignment horizontal="center" vertical="center" wrapText="1" readingOrder="1"/>
    </xf>
    <xf numFmtId="0" fontId="33" fillId="3" borderId="1" xfId="0" applyNumberFormat="1" applyFont="1" applyFill="1" applyBorder="1" applyAlignment="1" applyProtection="1">
      <alignment horizontal="left" vertical="center" wrapText="1" readingOrder="1"/>
    </xf>
    <xf numFmtId="166" fontId="34" fillId="3" borderId="1" xfId="0" applyNumberFormat="1" applyFont="1" applyFill="1" applyBorder="1" applyAlignment="1" applyProtection="1">
      <alignment horizontal="center" vertical="center" wrapText="1" readingOrder="1"/>
    </xf>
    <xf numFmtId="0" fontId="18" fillId="3" borderId="1" xfId="0" applyFont="1" applyFill="1" applyBorder="1" applyAlignment="1">
      <alignment horizontal="center" vertical="center" wrapText="1"/>
    </xf>
    <xf numFmtId="167" fontId="18" fillId="3" borderId="1" xfId="0" applyNumberFormat="1" applyFont="1" applyFill="1" applyBorder="1" applyAlignment="1">
      <alignment horizontal="center" vertical="center" wrapText="1"/>
    </xf>
    <xf numFmtId="0" fontId="36" fillId="3" borderId="1" xfId="0" applyNumberFormat="1" applyFont="1" applyFill="1" applyBorder="1" applyAlignment="1" applyProtection="1">
      <alignment horizontal="left" vertical="center" wrapText="1" readingOrder="1"/>
    </xf>
    <xf numFmtId="0" fontId="41" fillId="3" borderId="1" xfId="0" applyNumberFormat="1" applyFont="1" applyFill="1" applyBorder="1" applyAlignment="1" applyProtection="1">
      <alignment horizontal="center" vertical="center" wrapText="1" readingOrder="1"/>
    </xf>
    <xf numFmtId="0" fontId="41" fillId="3" borderId="1" xfId="0" applyNumberFormat="1" applyFont="1" applyFill="1" applyBorder="1" applyAlignment="1" applyProtection="1">
      <alignment horizontal="left" vertical="center" wrapText="1" readingOrder="1"/>
    </xf>
    <xf numFmtId="166" fontId="42" fillId="3" borderId="1" xfId="0" applyNumberFormat="1" applyFont="1" applyFill="1" applyBorder="1" applyAlignment="1" applyProtection="1">
      <alignment horizontal="center" vertical="center" wrapText="1" readingOrder="1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/>
    <xf numFmtId="0" fontId="6" fillId="3" borderId="1" xfId="0" applyFont="1" applyFill="1" applyBorder="1" applyAlignment="1">
      <alignment horizontal="center"/>
    </xf>
    <xf numFmtId="164" fontId="3" fillId="0" borderId="0" xfId="1" applyNumberFormat="1" applyFont="1" applyAlignment="1">
      <alignment horizontal="right" vertical="center" wrapText="1"/>
    </xf>
    <xf numFmtId="0" fontId="29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2" fillId="3" borderId="1" xfId="6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 applyProtection="1">
      <alignment horizontal="right" vertical="center" wrapText="1" readingOrder="1"/>
    </xf>
    <xf numFmtId="164" fontId="32" fillId="3" borderId="1" xfId="1" applyNumberFormat="1" applyFont="1" applyFill="1" applyBorder="1" applyAlignment="1">
      <alignment horizontal="left" wrapText="1"/>
    </xf>
    <xf numFmtId="164" fontId="32" fillId="3" borderId="1" xfId="1" applyNumberFormat="1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wrapText="1"/>
    </xf>
    <xf numFmtId="164" fontId="32" fillId="3" borderId="1" xfId="0" applyNumberFormat="1" applyFont="1" applyFill="1" applyBorder="1" applyAlignment="1">
      <alignment horizontal="left" wrapText="1"/>
    </xf>
    <xf numFmtId="164" fontId="46" fillId="3" borderId="1" xfId="1" applyNumberFormat="1" applyFont="1" applyFill="1" applyBorder="1" applyAlignment="1">
      <alignment horizontal="right"/>
    </xf>
    <xf numFmtId="165" fontId="46" fillId="3" borderId="1" xfId="0" applyNumberFormat="1" applyFont="1" applyFill="1" applyBorder="1" applyAlignment="1" applyProtection="1">
      <alignment horizontal="right" vertical="center" wrapText="1" readingOrder="1"/>
    </xf>
    <xf numFmtId="164" fontId="11" fillId="3" borderId="1" xfId="0" applyNumberFormat="1" applyFont="1" applyFill="1" applyBorder="1" applyAlignment="1">
      <alignment horizontal="right" vertical="center"/>
    </xf>
    <xf numFmtId="164" fontId="46" fillId="3" borderId="1" xfId="1" applyNumberFormat="1" applyFont="1" applyFill="1" applyBorder="1" applyAlignment="1" applyProtection="1">
      <alignment horizontal="right" vertical="center" wrapText="1" readingOrder="1"/>
    </xf>
    <xf numFmtId="164" fontId="46" fillId="3" borderId="1" xfId="0" applyNumberFormat="1" applyFont="1" applyFill="1" applyBorder="1" applyAlignment="1">
      <alignment horizontal="center"/>
    </xf>
    <xf numFmtId="3" fontId="46" fillId="3" borderId="1" xfId="0" applyNumberFormat="1" applyFont="1" applyFill="1" applyBorder="1" applyAlignment="1" applyProtection="1">
      <alignment horizontal="right" vertical="center" wrapText="1" readingOrder="1"/>
    </xf>
    <xf numFmtId="164" fontId="11" fillId="3" borderId="1" xfId="0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32" fillId="3" borderId="1" xfId="1" applyNumberFormat="1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/>
    </xf>
    <xf numFmtId="164" fontId="32" fillId="3" borderId="1" xfId="1" applyNumberFormat="1" applyFont="1" applyFill="1" applyBorder="1" applyAlignment="1">
      <alignment horizontal="center"/>
    </xf>
    <xf numFmtId="165" fontId="47" fillId="3" borderId="1" xfId="0" applyNumberFormat="1" applyFont="1" applyFill="1" applyBorder="1" applyAlignment="1">
      <alignment horizontal="right" vertical="center" wrapText="1"/>
    </xf>
    <xf numFmtId="164" fontId="47" fillId="3" borderId="1" xfId="1" applyNumberFormat="1" applyFont="1" applyFill="1" applyBorder="1" applyAlignment="1">
      <alignment horizontal="right" vertical="center" wrapText="1"/>
    </xf>
    <xf numFmtId="164" fontId="47" fillId="3" borderId="1" xfId="0" applyNumberFormat="1" applyFont="1" applyFill="1" applyBorder="1" applyAlignment="1">
      <alignment vertical="center"/>
    </xf>
    <xf numFmtId="164" fontId="32" fillId="3" borderId="1" xfId="1" applyNumberFormat="1" applyFont="1" applyFill="1" applyBorder="1" applyAlignment="1">
      <alignment horizontal="right" vertical="center" wrapText="1"/>
    </xf>
    <xf numFmtId="164" fontId="47" fillId="3" borderId="1" xfId="0" applyNumberFormat="1" applyFont="1" applyFill="1" applyBorder="1" applyAlignment="1">
      <alignment horizontal="right" vertical="center"/>
    </xf>
    <xf numFmtId="164" fontId="32" fillId="3" borderId="1" xfId="0" applyNumberFormat="1" applyFont="1" applyFill="1" applyBorder="1" applyAlignment="1">
      <alignment horizontal="right" vertical="center" wrapText="1"/>
    </xf>
    <xf numFmtId="164" fontId="47" fillId="3" borderId="1" xfId="0" applyNumberFormat="1" applyFont="1" applyFill="1" applyBorder="1" applyAlignment="1">
      <alignment horizontal="left" vertical="center"/>
    </xf>
    <xf numFmtId="164" fontId="47" fillId="3" borderId="1" xfId="1" applyNumberFormat="1" applyFont="1" applyFill="1" applyBorder="1" applyAlignment="1">
      <alignment horizontal="left" vertical="center"/>
    </xf>
    <xf numFmtId="164" fontId="32" fillId="3" borderId="1" xfId="1" applyNumberFormat="1" applyFont="1" applyFill="1" applyBorder="1" applyAlignment="1" applyProtection="1">
      <alignment horizontal="right" vertical="center" wrapText="1" shrinkToFit="1"/>
      <protection locked="0"/>
    </xf>
    <xf numFmtId="164" fontId="32" fillId="3" borderId="1" xfId="1" applyNumberFormat="1" applyFont="1" applyFill="1" applyBorder="1" applyAlignment="1">
      <alignment horizontal="right" wrapText="1"/>
    </xf>
    <xf numFmtId="164" fontId="48" fillId="3" borderId="1" xfId="1" applyNumberFormat="1" applyFont="1" applyFill="1" applyBorder="1" applyAlignment="1">
      <alignment horizontal="right"/>
    </xf>
    <xf numFmtId="164" fontId="48" fillId="3" borderId="1" xfId="0" applyNumberFormat="1" applyFont="1" applyFill="1" applyBorder="1" applyAlignment="1">
      <alignment horizontal="right"/>
    </xf>
    <xf numFmtId="164" fontId="47" fillId="3" borderId="1" xfId="1" applyNumberFormat="1" applyFont="1" applyFill="1" applyBorder="1" applyAlignment="1">
      <alignment horizontal="right" vertical="top" shrinkToFit="1"/>
    </xf>
    <xf numFmtId="3" fontId="47" fillId="3" borderId="1" xfId="0" applyNumberFormat="1" applyFont="1" applyFill="1" applyBorder="1" applyAlignment="1">
      <alignment horizontal="right" vertical="top" shrinkToFit="1"/>
    </xf>
    <xf numFmtId="3" fontId="47" fillId="3" borderId="1" xfId="0" applyNumberFormat="1" applyFont="1" applyFill="1" applyBorder="1" applyAlignment="1">
      <alignment horizontal="right" vertical="center" shrinkToFit="1"/>
    </xf>
    <xf numFmtId="164" fontId="47" fillId="3" borderId="1" xfId="1" applyNumberFormat="1" applyFont="1" applyFill="1" applyBorder="1" applyAlignment="1">
      <alignment horizontal="right" vertical="center" shrinkToFit="1"/>
    </xf>
    <xf numFmtId="164" fontId="47" fillId="3" borderId="1" xfId="0" applyNumberFormat="1" applyFont="1" applyFill="1" applyBorder="1" applyAlignment="1">
      <alignment horizontal="right" vertical="top" shrinkToFit="1"/>
    </xf>
    <xf numFmtId="164" fontId="32" fillId="3" borderId="1" xfId="0" quotePrefix="1" applyNumberFormat="1" applyFont="1" applyFill="1" applyBorder="1" applyAlignment="1">
      <alignment horizontal="right" vertical="center" wrapText="1"/>
    </xf>
    <xf numFmtId="165" fontId="11" fillId="3" borderId="1" xfId="0" applyNumberFormat="1" applyFont="1" applyFill="1" applyBorder="1" applyAlignment="1">
      <alignment horizontal="righ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5" fontId="15" fillId="3" borderId="1" xfId="0" applyNumberFormat="1" applyFont="1" applyFill="1" applyBorder="1" applyAlignment="1" applyProtection="1">
      <alignment horizontal="right" vertical="center" wrapText="1" readingOrder="1"/>
    </xf>
    <xf numFmtId="165" fontId="46" fillId="3" borderId="1" xfId="7" applyNumberFormat="1" applyFont="1" applyFill="1" applyBorder="1" applyAlignment="1" applyProtection="1">
      <alignment horizontal="right" vertical="center" wrapText="1" readingOrder="1"/>
    </xf>
    <xf numFmtId="167" fontId="15" fillId="3" borderId="1" xfId="0" applyNumberFormat="1" applyFont="1" applyFill="1" applyBorder="1" applyAlignment="1">
      <alignment horizontal="right" vertical="center" wrapText="1"/>
    </xf>
    <xf numFmtId="166" fontId="11" fillId="3" borderId="1" xfId="0" applyNumberFormat="1" applyFont="1" applyFill="1" applyBorder="1" applyAlignment="1">
      <alignment horizontal="right" vertical="center" wrapText="1"/>
    </xf>
    <xf numFmtId="164" fontId="47" fillId="3" borderId="1" xfId="1" applyNumberFormat="1" applyFont="1" applyFill="1" applyBorder="1" applyAlignment="1">
      <alignment vertical="center" wrapText="1"/>
    </xf>
    <xf numFmtId="37" fontId="47" fillId="3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wrapText="1"/>
    </xf>
    <xf numFmtId="165" fontId="15" fillId="3" borderId="1" xfId="0" applyNumberFormat="1" applyFont="1" applyFill="1" applyBorder="1" applyAlignment="1" applyProtection="1">
      <alignment horizontal="center" vertical="center" wrapText="1" readingOrder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49" fillId="3" borderId="0" xfId="0" applyFont="1" applyFill="1"/>
    <xf numFmtId="0" fontId="49" fillId="0" borderId="0" xfId="0" applyFont="1"/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 wrapText="1"/>
    </xf>
    <xf numFmtId="0" fontId="48" fillId="3" borderId="0" xfId="0" applyFont="1" applyFill="1" applyAlignment="1"/>
    <xf numFmtId="165" fontId="18" fillId="3" borderId="1" xfId="0" applyNumberFormat="1" applyFont="1" applyFill="1" applyBorder="1" applyAlignment="1" applyProtection="1">
      <alignment horizontal="right" vertical="center" wrapText="1" readingOrder="1"/>
    </xf>
    <xf numFmtId="0" fontId="6" fillId="3" borderId="0" xfId="0" applyFont="1" applyFill="1" applyAlignment="1">
      <alignment vertical="center"/>
    </xf>
    <xf numFmtId="165" fontId="1" fillId="3" borderId="1" xfId="0" applyNumberFormat="1" applyFont="1" applyFill="1" applyBorder="1" applyAlignment="1">
      <alignment horizontal="right" vertical="center" wrapText="1"/>
    </xf>
    <xf numFmtId="166" fontId="52" fillId="3" borderId="1" xfId="0" applyNumberFormat="1" applyFont="1" applyFill="1" applyBorder="1" applyAlignment="1" applyProtection="1">
      <alignment horizontal="center" vertical="center" wrapText="1" readingOrder="1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" fontId="53" fillId="3" borderId="1" xfId="0" applyNumberFormat="1" applyFont="1" applyFill="1" applyBorder="1" applyAlignment="1">
      <alignment horizontal="center" vertical="center" shrinkToFit="1"/>
    </xf>
    <xf numFmtId="0" fontId="47" fillId="0" borderId="1" xfId="6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vertical="center"/>
    </xf>
    <xf numFmtId="3" fontId="47" fillId="3" borderId="1" xfId="0" applyNumberFormat="1" applyFont="1" applyFill="1" applyBorder="1" applyAlignment="1">
      <alignment horizontal="right" vertical="center" wrapText="1"/>
    </xf>
    <xf numFmtId="3" fontId="32" fillId="3" borderId="1" xfId="0" applyNumberFormat="1" applyFont="1" applyFill="1" applyBorder="1" applyAlignment="1">
      <alignment horizontal="center" vertical="center" wrapText="1"/>
    </xf>
    <xf numFmtId="3" fontId="47" fillId="3" borderId="1" xfId="0" applyNumberFormat="1" applyFont="1" applyFill="1" applyBorder="1" applyAlignment="1">
      <alignment horizontal="right" vertical="center"/>
    </xf>
    <xf numFmtId="3" fontId="47" fillId="3" borderId="1" xfId="0" applyNumberFormat="1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47" fillId="3" borderId="1" xfId="1" applyNumberFormat="1" applyFont="1" applyFill="1" applyBorder="1" applyAlignment="1">
      <alignment horizontal="right" vertical="top" shrinkToFit="1"/>
    </xf>
    <xf numFmtId="3" fontId="32" fillId="3" borderId="1" xfId="1" applyNumberFormat="1" applyFont="1" applyFill="1" applyBorder="1" applyAlignment="1">
      <alignment horizontal="left" wrapText="1"/>
    </xf>
    <xf numFmtId="3" fontId="32" fillId="3" borderId="1" xfId="1" applyNumberFormat="1" applyFont="1" applyFill="1" applyBorder="1" applyAlignment="1">
      <alignment horizontal="left" vertical="center" wrapText="1"/>
    </xf>
    <xf numFmtId="3" fontId="32" fillId="3" borderId="1" xfId="0" applyNumberFormat="1" applyFont="1" applyFill="1" applyBorder="1" applyAlignment="1">
      <alignment horizontal="left" wrapText="1"/>
    </xf>
    <xf numFmtId="3" fontId="32" fillId="3" borderId="1" xfId="0" applyNumberFormat="1" applyFont="1" applyFill="1" applyBorder="1" applyAlignment="1">
      <alignment horizontal="left" vertical="center" wrapText="1"/>
    </xf>
    <xf numFmtId="3" fontId="32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 vertical="center" wrapText="1"/>
    </xf>
    <xf numFmtId="3" fontId="47" fillId="3" borderId="1" xfId="6" applyNumberFormat="1" applyFont="1" applyFill="1" applyBorder="1" applyAlignment="1">
      <alignment horizontal="right" vertical="center" wrapText="1"/>
    </xf>
    <xf numFmtId="3" fontId="15" fillId="3" borderId="1" xfId="0" applyNumberFormat="1" applyFont="1" applyFill="1" applyBorder="1" applyAlignment="1" applyProtection="1">
      <alignment horizontal="right" vertical="center" wrapText="1" readingOrder="1"/>
    </xf>
    <xf numFmtId="3" fontId="15" fillId="3" borderId="1" xfId="0" applyNumberFormat="1" applyFont="1" applyFill="1" applyBorder="1" applyAlignment="1">
      <alignment horizontal="right" vertical="center" wrapText="1"/>
    </xf>
    <xf numFmtId="3" fontId="47" fillId="3" borderId="1" xfId="1" applyNumberFormat="1" applyFont="1" applyFill="1" applyBorder="1" applyAlignment="1">
      <alignment horizontal="right" vertical="center" wrapText="1"/>
    </xf>
    <xf numFmtId="3" fontId="11" fillId="3" borderId="1" xfId="1" applyNumberFormat="1" applyFont="1" applyFill="1" applyBorder="1" applyAlignment="1">
      <alignment horizontal="right" vertical="center" wrapText="1"/>
    </xf>
    <xf numFmtId="3" fontId="47" fillId="3" borderId="1" xfId="0" applyNumberFormat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 wrapText="1"/>
    </xf>
    <xf numFmtId="3" fontId="48" fillId="3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51" fillId="0" borderId="7" xfId="0" applyNumberFormat="1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readingOrder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 shrinkToFit="1"/>
    </xf>
    <xf numFmtId="0" fontId="6" fillId="3" borderId="1" xfId="0" applyNumberFormat="1" applyFont="1" applyFill="1" applyBorder="1" applyAlignment="1" applyProtection="1">
      <alignment horizontal="left" vertical="center" wrapText="1" readingOrder="1"/>
    </xf>
    <xf numFmtId="0" fontId="26" fillId="3" borderId="1" xfId="0" applyFont="1" applyFill="1" applyBorder="1" applyAlignment="1">
      <alignment horizontal="left" vertical="center" wrapText="1"/>
    </xf>
    <xf numFmtId="0" fontId="2" fillId="3" borderId="1" xfId="6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left" vertical="center" wrapText="1"/>
    </xf>
    <xf numFmtId="0" fontId="48" fillId="3" borderId="3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left" vertical="center"/>
    </xf>
    <xf numFmtId="165" fontId="48" fillId="3" borderId="1" xfId="0" applyNumberFormat="1" applyFont="1" applyFill="1" applyBorder="1" applyAlignment="1">
      <alignment horizontal="center" vertical="center"/>
    </xf>
    <xf numFmtId="0" fontId="48" fillId="3" borderId="0" xfId="0" applyFont="1" applyFill="1" applyAlignment="1">
      <alignment vertical="center"/>
    </xf>
    <xf numFmtId="165" fontId="48" fillId="3" borderId="1" xfId="0" applyNumberFormat="1" applyFont="1" applyFill="1" applyBorder="1" applyAlignment="1">
      <alignment horizontal="right" vertical="center"/>
    </xf>
    <xf numFmtId="0" fontId="48" fillId="3" borderId="4" xfId="0" applyFont="1" applyFill="1" applyBorder="1" applyAlignment="1">
      <alignment horizontal="left" vertical="center" wrapText="1"/>
    </xf>
    <xf numFmtId="0" fontId="48" fillId="3" borderId="3" xfId="0" applyFont="1" applyFill="1" applyBorder="1" applyAlignment="1">
      <alignment horizontal="left" vertical="center" wrapText="1"/>
    </xf>
    <xf numFmtId="0" fontId="4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/>
    </xf>
    <xf numFmtId="0" fontId="48" fillId="3" borderId="3" xfId="0" applyFont="1" applyFill="1" applyBorder="1" applyAlignment="1">
      <alignment horizontal="center"/>
    </xf>
    <xf numFmtId="0" fontId="50" fillId="3" borderId="4" xfId="0" applyFont="1" applyFill="1" applyBorder="1" applyAlignment="1">
      <alignment horizontal="center" vertical="center" wrapText="1"/>
    </xf>
    <xf numFmtId="0" fontId="50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47" fillId="3" borderId="1" xfId="0" applyFont="1" applyFill="1" applyBorder="1" applyAlignment="1">
      <alignment horizontal="center" vertical="center" wrapText="1"/>
    </xf>
    <xf numFmtId="166" fontId="47" fillId="0" borderId="1" xfId="0" applyNumberFormat="1" applyFont="1" applyFill="1" applyBorder="1" applyAlignment="1">
      <alignment horizontal="center" vertical="center" wrapText="1"/>
    </xf>
    <xf numFmtId="164" fontId="47" fillId="2" borderId="1" xfId="1" applyNumberFormat="1" applyFont="1" applyFill="1" applyBorder="1" applyAlignment="1">
      <alignment horizontal="right" vertical="center" wrapText="1"/>
    </xf>
    <xf numFmtId="3" fontId="47" fillId="2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 readingOrder="1"/>
    </xf>
    <xf numFmtId="166" fontId="52" fillId="3" borderId="1" xfId="0" applyNumberFormat="1" applyFont="1" applyFill="1" applyBorder="1" applyAlignment="1" applyProtection="1">
      <alignment horizontal="right" vertical="center" wrapText="1" readingOrder="1"/>
    </xf>
    <xf numFmtId="164" fontId="47" fillId="0" borderId="1" xfId="1" applyNumberFormat="1" applyFont="1" applyFill="1" applyBorder="1" applyAlignment="1">
      <alignment horizontal="right" vertical="center" wrapText="1"/>
    </xf>
    <xf numFmtId="169" fontId="47" fillId="0" borderId="1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 readingOrder="1"/>
    </xf>
    <xf numFmtId="49" fontId="3" fillId="0" borderId="1" xfId="3" applyNumberFormat="1" applyFont="1" applyFill="1" applyBorder="1" applyAlignment="1">
      <alignment vertical="center" wrapText="1"/>
    </xf>
    <xf numFmtId="166" fontId="35" fillId="3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3" fillId="0" borderId="1" xfId="5" applyNumberFormat="1" applyFont="1" applyFill="1" applyBorder="1" applyAlignment="1" applyProtection="1">
      <alignment vertical="center" wrapText="1" readingOrder="1"/>
    </xf>
    <xf numFmtId="0" fontId="32" fillId="0" borderId="1" xfId="0" applyFont="1" applyBorder="1" applyAlignment="1">
      <alignment horizontal="left" vertical="center"/>
    </xf>
    <xf numFmtId="0" fontId="48" fillId="3" borderId="3" xfId="0" applyFont="1" applyFill="1" applyBorder="1" applyAlignment="1">
      <alignment horizontal="left" vertical="center" wrapText="1" shrinkToFit="1"/>
    </xf>
    <xf numFmtId="0" fontId="48" fillId="3" borderId="1" xfId="0" applyFont="1" applyFill="1" applyBorder="1" applyAlignment="1">
      <alignment horizontal="left" vertical="center" wrapText="1" shrinkToFit="1"/>
    </xf>
    <xf numFmtId="0" fontId="17" fillId="0" borderId="1" xfId="0" applyNumberFormat="1" applyFont="1" applyFill="1" applyBorder="1" applyAlignment="1" applyProtection="1">
      <alignment horizontal="left" vertical="center" wrapText="1" readingOrder="1"/>
    </xf>
    <xf numFmtId="164" fontId="48" fillId="3" borderId="1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12">
    <cellStyle name="Comma" xfId="1" builtinId="3"/>
    <cellStyle name="Comma 14" xfId="2"/>
    <cellStyle name="Comma 8" xfId="4"/>
    <cellStyle name="Comma 9" xfId="9"/>
    <cellStyle name="Normal" xfId="0" builtinId="0"/>
    <cellStyle name="Normal 16" xfId="7"/>
    <cellStyle name="Normal 16 2" xfId="8"/>
    <cellStyle name="Normal 2" xfId="6"/>
    <cellStyle name="Normal 3" xfId="11"/>
    <cellStyle name="Normal 4" xfId="3"/>
    <cellStyle name="Normal 5" xf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462</xdr:row>
      <xdr:rowOff>0</xdr:rowOff>
    </xdr:from>
    <xdr:to>
      <xdr:col>1</xdr:col>
      <xdr:colOff>114300</xdr:colOff>
      <xdr:row>462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0816350"/>
          <a:ext cx="114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462</xdr:row>
          <xdr:rowOff>0</xdr:rowOff>
        </xdr:from>
        <xdr:to>
          <xdr:col>1</xdr:col>
          <xdr:colOff>114300</xdr:colOff>
          <xdr:row>462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44"/>
  <sheetViews>
    <sheetView tabSelected="1" zoomScaleNormal="100" zoomScaleSheetLayoutView="115" workbookViewId="0">
      <selection activeCell="H8" sqref="H8"/>
    </sheetView>
  </sheetViews>
  <sheetFormatPr defaultRowHeight="12.75" x14ac:dyDescent="0.2"/>
  <cols>
    <col min="1" max="1" width="7.5703125" style="3" customWidth="1"/>
    <col min="2" max="2" width="60.140625" style="178" customWidth="1"/>
    <col min="3" max="3" width="16.42578125" style="3" customWidth="1"/>
    <col min="4" max="4" width="11.42578125" style="3" customWidth="1"/>
    <col min="5" max="5" width="21" style="2" customWidth="1"/>
    <col min="6" max="6" width="20.42578125" style="5" customWidth="1"/>
    <col min="7" max="7" width="18" style="149" customWidth="1"/>
    <col min="8" max="8" width="17.85546875" style="5" customWidth="1"/>
    <col min="9" max="26" width="9.140625" style="19"/>
    <col min="27" max="16384" width="9.140625" style="2"/>
  </cols>
  <sheetData>
    <row r="1" spans="1:26" ht="24" customHeight="1" x14ac:dyDescent="0.2">
      <c r="A1" s="206" t="s">
        <v>12</v>
      </c>
      <c r="B1" s="206"/>
      <c r="C1" s="206"/>
      <c r="D1" s="206"/>
      <c r="E1" s="1"/>
      <c r="F1" s="4"/>
      <c r="G1" s="148"/>
      <c r="H1" s="81" t="s">
        <v>762</v>
      </c>
    </row>
    <row r="2" spans="1:26" ht="64.5" customHeight="1" x14ac:dyDescent="0.2">
      <c r="A2" s="207" t="s">
        <v>843</v>
      </c>
      <c r="B2" s="208"/>
      <c r="C2" s="208"/>
      <c r="D2" s="208"/>
      <c r="E2" s="208"/>
      <c r="F2" s="208"/>
      <c r="G2" s="208"/>
      <c r="H2" s="208"/>
    </row>
    <row r="3" spans="1:26" x14ac:dyDescent="0.2">
      <c r="A3" s="43"/>
    </row>
    <row r="4" spans="1:26" s="1" customFormat="1" ht="24" customHeight="1" x14ac:dyDescent="0.2">
      <c r="A4" s="209" t="s">
        <v>9</v>
      </c>
      <c r="B4" s="221" t="s">
        <v>844</v>
      </c>
      <c r="C4" s="209" t="s">
        <v>10</v>
      </c>
      <c r="D4" s="209" t="s">
        <v>5</v>
      </c>
      <c r="E4" s="209" t="s">
        <v>756</v>
      </c>
      <c r="F4" s="209"/>
      <c r="G4" s="209"/>
      <c r="H4" s="209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s="1" customFormat="1" ht="12.75" customHeight="1" x14ac:dyDescent="0.2">
      <c r="A5" s="209"/>
      <c r="B5" s="222"/>
      <c r="C5" s="209"/>
      <c r="D5" s="209"/>
      <c r="E5" s="209" t="s">
        <v>0</v>
      </c>
      <c r="F5" s="209"/>
      <c r="G5" s="209"/>
      <c r="H5" s="212" t="s">
        <v>1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s="1" customFormat="1" x14ac:dyDescent="0.2">
      <c r="A6" s="209"/>
      <c r="B6" s="222"/>
      <c r="C6" s="209"/>
      <c r="D6" s="209"/>
      <c r="E6" s="209" t="s">
        <v>2</v>
      </c>
      <c r="F6" s="210" t="s">
        <v>3</v>
      </c>
      <c r="G6" s="211"/>
      <c r="H6" s="213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s="1" customFormat="1" ht="42" customHeight="1" x14ac:dyDescent="0.2">
      <c r="A7" s="209"/>
      <c r="B7" s="223"/>
      <c r="C7" s="209"/>
      <c r="D7" s="209"/>
      <c r="E7" s="209"/>
      <c r="F7" s="36" t="s">
        <v>11</v>
      </c>
      <c r="G7" s="150" t="s">
        <v>4</v>
      </c>
      <c r="H7" s="214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spans="1:26" s="79" customFormat="1" ht="14.25" x14ac:dyDescent="0.2">
      <c r="A8" s="78"/>
      <c r="B8" s="179" t="s">
        <v>777</v>
      </c>
      <c r="C8" s="80"/>
      <c r="D8" s="78"/>
      <c r="E8" s="115">
        <f>E9+E346+E559</f>
        <v>39908608.706</v>
      </c>
      <c r="F8" s="115">
        <f>F9+F346+F559</f>
        <v>27351970.943999998</v>
      </c>
      <c r="G8" s="172">
        <f>G9+G346+G559</f>
        <v>11707406.762</v>
      </c>
      <c r="H8" s="115">
        <f>H9+H346+H559</f>
        <v>12090001.5495569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x14ac:dyDescent="0.2">
      <c r="A9" s="11" t="s">
        <v>6</v>
      </c>
      <c r="B9" s="52" t="s">
        <v>755</v>
      </c>
      <c r="C9" s="51"/>
      <c r="D9" s="174">
        <f>D10+D90+D105+D125+D132+D142+D146+D166+D182+D189+D197+D212+D228+D246+D309+D315+D322+D327+D330+D337+D343</f>
        <v>348</v>
      </c>
      <c r="E9" s="95">
        <f>E10+E90+E105+E125+E132+E142+E146+E166+E182+E189+E197+E212+E228+E246+E309+E315+E322+E327+E330+E337+E343+E239</f>
        <v>10827905.753</v>
      </c>
      <c r="F9" s="95">
        <f>F10+F90+F105+F125+F132+F142+F146+F166+F182+F189+F197+F212+F228+F246+F309+F315+F322+F327+F330+F337+F343+F239</f>
        <v>10452995.753</v>
      </c>
      <c r="G9" s="157">
        <f>G10+G90+G105+G125+G132+G142+G146+G166+G182+G189+G197+G212+G228+G246+G309+G315+G322+G327+G330+G337+G343+G239</f>
        <v>386010</v>
      </c>
      <c r="H9" s="95">
        <f>H10+H90+H105+H125+H132+H142+H146+H166+H182+H189+H197+H212+H228+H246+H309+H315+H322+H327+H330+H337+H343+H239</f>
        <v>1880681.8821999996</v>
      </c>
    </row>
    <row r="10" spans="1:26" ht="14.25" customHeight="1" x14ac:dyDescent="0.2">
      <c r="A10" s="11">
        <v>1</v>
      </c>
      <c r="B10" s="52" t="s">
        <v>706</v>
      </c>
      <c r="C10" s="51"/>
      <c r="D10" s="173">
        <f>SUM(D11:D89)</f>
        <v>79</v>
      </c>
      <c r="E10" s="95">
        <f>SUM(E11:E89)</f>
        <v>1098773</v>
      </c>
      <c r="F10" s="95">
        <f>SUM(F11:F89)</f>
        <v>1098773</v>
      </c>
      <c r="G10" s="157">
        <f>SUM(G11:G89)</f>
        <v>11100</v>
      </c>
      <c r="H10" s="95">
        <f>SUM(H11:H89)</f>
        <v>69292</v>
      </c>
    </row>
    <row r="11" spans="1:26" customFormat="1" ht="17.649999999999999" customHeight="1" x14ac:dyDescent="0.25">
      <c r="A11" s="53">
        <v>1</v>
      </c>
      <c r="B11" s="180" t="s">
        <v>780</v>
      </c>
      <c r="C11" s="53" t="s">
        <v>335</v>
      </c>
      <c r="D11" s="55">
        <v>1</v>
      </c>
      <c r="E11" s="88">
        <v>13000</v>
      </c>
      <c r="F11" s="93">
        <v>13000</v>
      </c>
      <c r="G11" s="98" t="s">
        <v>801</v>
      </c>
      <c r="H11" s="108" t="s">
        <v>801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customFormat="1" ht="16.899999999999999" customHeight="1" x14ac:dyDescent="0.25">
      <c r="A12" s="53">
        <v>2</v>
      </c>
      <c r="B12" s="180" t="s">
        <v>780</v>
      </c>
      <c r="C12" s="53" t="s">
        <v>335</v>
      </c>
      <c r="D12" s="55">
        <v>1</v>
      </c>
      <c r="E12" s="88">
        <v>13000</v>
      </c>
      <c r="F12" s="93">
        <v>13000</v>
      </c>
      <c r="G12" s="98" t="s">
        <v>801</v>
      </c>
      <c r="H12" s="108" t="s">
        <v>801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customFormat="1" ht="17.649999999999999" customHeight="1" x14ac:dyDescent="0.25">
      <c r="A13" s="53">
        <v>3</v>
      </c>
      <c r="B13" s="180" t="s">
        <v>780</v>
      </c>
      <c r="C13" s="53" t="s">
        <v>335</v>
      </c>
      <c r="D13" s="55">
        <v>1</v>
      </c>
      <c r="E13" s="88">
        <v>13000</v>
      </c>
      <c r="F13" s="93">
        <v>13000</v>
      </c>
      <c r="G13" s="98" t="s">
        <v>801</v>
      </c>
      <c r="H13" s="108" t="s">
        <v>801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customFormat="1" ht="16.899999999999999" customHeight="1" x14ac:dyDescent="0.25">
      <c r="A14" s="53">
        <v>4</v>
      </c>
      <c r="B14" s="180" t="s">
        <v>780</v>
      </c>
      <c r="C14" s="53" t="s">
        <v>335</v>
      </c>
      <c r="D14" s="55">
        <v>1</v>
      </c>
      <c r="E14" s="88">
        <v>13000</v>
      </c>
      <c r="F14" s="93">
        <v>13000</v>
      </c>
      <c r="G14" s="98" t="s">
        <v>801</v>
      </c>
      <c r="H14" s="97" t="s">
        <v>801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customFormat="1" ht="17.649999999999999" customHeight="1" x14ac:dyDescent="0.25">
      <c r="A15" s="53">
        <v>5</v>
      </c>
      <c r="B15" s="180" t="s">
        <v>780</v>
      </c>
      <c r="C15" s="53" t="s">
        <v>335</v>
      </c>
      <c r="D15" s="55">
        <v>1</v>
      </c>
      <c r="E15" s="88">
        <v>13000</v>
      </c>
      <c r="F15" s="93">
        <v>13000</v>
      </c>
      <c r="G15" s="98" t="s">
        <v>801</v>
      </c>
      <c r="H15" s="97" t="s">
        <v>801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customFormat="1" ht="17.649999999999999" customHeight="1" x14ac:dyDescent="0.25">
      <c r="A16" s="53">
        <v>6</v>
      </c>
      <c r="B16" s="180" t="s">
        <v>780</v>
      </c>
      <c r="C16" s="53" t="s">
        <v>335</v>
      </c>
      <c r="D16" s="55">
        <v>1</v>
      </c>
      <c r="E16" s="88">
        <v>14700</v>
      </c>
      <c r="F16" s="93">
        <v>14700</v>
      </c>
      <c r="G16" s="98" t="s">
        <v>801</v>
      </c>
      <c r="H16" s="97" t="s">
        <v>801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customFormat="1" ht="17.649999999999999" customHeight="1" x14ac:dyDescent="0.25">
      <c r="A17" s="53">
        <v>7</v>
      </c>
      <c r="B17" s="180" t="s">
        <v>780</v>
      </c>
      <c r="C17" s="53" t="s">
        <v>335</v>
      </c>
      <c r="D17" s="55">
        <v>1</v>
      </c>
      <c r="E17" s="88">
        <v>12500</v>
      </c>
      <c r="F17" s="93">
        <v>12500</v>
      </c>
      <c r="G17" s="98" t="s">
        <v>801</v>
      </c>
      <c r="H17" s="97" t="s">
        <v>801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customFormat="1" ht="17.649999999999999" customHeight="1" x14ac:dyDescent="0.25">
      <c r="A18" s="53">
        <v>8</v>
      </c>
      <c r="B18" s="180" t="s">
        <v>780</v>
      </c>
      <c r="C18" s="53" t="s">
        <v>335</v>
      </c>
      <c r="D18" s="55">
        <v>1</v>
      </c>
      <c r="E18" s="88">
        <v>13500</v>
      </c>
      <c r="F18" s="93">
        <v>13500</v>
      </c>
      <c r="G18" s="98" t="s">
        <v>801</v>
      </c>
      <c r="H18" s="97">
        <v>2700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customFormat="1" ht="17.649999999999999" customHeight="1" x14ac:dyDescent="0.25">
      <c r="A19" s="53">
        <v>9</v>
      </c>
      <c r="B19" s="180" t="s">
        <v>780</v>
      </c>
      <c r="C19" s="53" t="s">
        <v>335</v>
      </c>
      <c r="D19" s="55">
        <v>1</v>
      </c>
      <c r="E19" s="88">
        <v>14700</v>
      </c>
      <c r="F19" s="93">
        <v>14700</v>
      </c>
      <c r="G19" s="98" t="s">
        <v>801</v>
      </c>
      <c r="H19" s="97" t="s">
        <v>801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customFormat="1" ht="17.649999999999999" customHeight="1" x14ac:dyDescent="0.25">
      <c r="A20" s="53">
        <v>10</v>
      </c>
      <c r="B20" s="180" t="s">
        <v>780</v>
      </c>
      <c r="C20" s="53" t="s">
        <v>335</v>
      </c>
      <c r="D20" s="55">
        <v>1</v>
      </c>
      <c r="E20" s="88">
        <v>14700</v>
      </c>
      <c r="F20" s="93">
        <v>14700</v>
      </c>
      <c r="G20" s="98" t="s">
        <v>801</v>
      </c>
      <c r="H20" s="97" t="s">
        <v>801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customFormat="1" ht="17.649999999999999" customHeight="1" x14ac:dyDescent="0.25">
      <c r="A21" s="53">
        <v>11</v>
      </c>
      <c r="B21" s="180" t="s">
        <v>780</v>
      </c>
      <c r="C21" s="53" t="s">
        <v>335</v>
      </c>
      <c r="D21" s="55">
        <v>1</v>
      </c>
      <c r="E21" s="88">
        <v>12800</v>
      </c>
      <c r="F21" s="96">
        <v>12800</v>
      </c>
      <c r="G21" s="98" t="s">
        <v>801</v>
      </c>
      <c r="H21" s="97" t="s">
        <v>801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customFormat="1" ht="17.649999999999999" customHeight="1" x14ac:dyDescent="0.25">
      <c r="A22" s="53">
        <v>12</v>
      </c>
      <c r="B22" s="180" t="s">
        <v>780</v>
      </c>
      <c r="C22" s="53" t="s">
        <v>335</v>
      </c>
      <c r="D22" s="55">
        <v>1</v>
      </c>
      <c r="E22" s="88">
        <v>13000</v>
      </c>
      <c r="F22" s="96">
        <v>13000</v>
      </c>
      <c r="G22" s="98" t="s">
        <v>801</v>
      </c>
      <c r="H22" s="97" t="s">
        <v>801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customFormat="1" ht="17.649999999999999" customHeight="1" x14ac:dyDescent="0.25">
      <c r="A23" s="53">
        <v>13</v>
      </c>
      <c r="B23" s="180" t="s">
        <v>780</v>
      </c>
      <c r="C23" s="53" t="s">
        <v>335</v>
      </c>
      <c r="D23" s="55">
        <v>1</v>
      </c>
      <c r="E23" s="88">
        <v>13000</v>
      </c>
      <c r="F23" s="96">
        <v>13000</v>
      </c>
      <c r="G23" s="98" t="s">
        <v>801</v>
      </c>
      <c r="H23" s="97" t="s">
        <v>801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customFormat="1" ht="17.649999999999999" customHeight="1" x14ac:dyDescent="0.25">
      <c r="A24" s="53">
        <v>14</v>
      </c>
      <c r="B24" s="180" t="s">
        <v>780</v>
      </c>
      <c r="C24" s="53" t="s">
        <v>335</v>
      </c>
      <c r="D24" s="55">
        <v>1</v>
      </c>
      <c r="E24" s="88">
        <v>13000</v>
      </c>
      <c r="F24" s="93">
        <v>13000</v>
      </c>
      <c r="G24" s="98" t="s">
        <v>801</v>
      </c>
      <c r="H24" s="97" t="s">
        <v>801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customFormat="1" ht="17.649999999999999" customHeight="1" x14ac:dyDescent="0.25">
      <c r="A25" s="53">
        <v>15</v>
      </c>
      <c r="B25" s="180" t="s">
        <v>780</v>
      </c>
      <c r="C25" s="53" t="s">
        <v>335</v>
      </c>
      <c r="D25" s="55">
        <v>1</v>
      </c>
      <c r="E25" s="88">
        <v>12990</v>
      </c>
      <c r="F25" s="93">
        <v>12990</v>
      </c>
      <c r="G25" s="98" t="s">
        <v>801</v>
      </c>
      <c r="H25" s="9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customFormat="1" ht="17.649999999999999" customHeight="1" x14ac:dyDescent="0.25">
      <c r="A26" s="53">
        <v>16</v>
      </c>
      <c r="B26" s="180" t="s">
        <v>780</v>
      </c>
      <c r="C26" s="53" t="s">
        <v>335</v>
      </c>
      <c r="D26" s="55">
        <v>1</v>
      </c>
      <c r="E26" s="88">
        <v>12500</v>
      </c>
      <c r="F26" s="93">
        <v>12500</v>
      </c>
      <c r="G26" s="98" t="s">
        <v>801</v>
      </c>
      <c r="H26" s="97" t="s">
        <v>801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customFormat="1" ht="17.649999999999999" customHeight="1" x14ac:dyDescent="0.25">
      <c r="A27" s="53">
        <v>17</v>
      </c>
      <c r="B27" s="180" t="s">
        <v>780</v>
      </c>
      <c r="C27" s="53" t="s">
        <v>335</v>
      </c>
      <c r="D27" s="55">
        <v>1</v>
      </c>
      <c r="E27" s="88">
        <v>12900</v>
      </c>
      <c r="F27" s="93">
        <v>12900</v>
      </c>
      <c r="G27" s="98" t="s">
        <v>801</v>
      </c>
      <c r="H27" s="97" t="s">
        <v>801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customFormat="1" ht="17.649999999999999" customHeight="1" x14ac:dyDescent="0.25">
      <c r="A28" s="53">
        <v>18</v>
      </c>
      <c r="B28" s="180" t="s">
        <v>780</v>
      </c>
      <c r="C28" s="53" t="s">
        <v>335</v>
      </c>
      <c r="D28" s="55">
        <v>1</v>
      </c>
      <c r="E28" s="88">
        <v>11060</v>
      </c>
      <c r="F28" s="93">
        <v>11060</v>
      </c>
      <c r="G28" s="98" t="s">
        <v>801</v>
      </c>
      <c r="H28" s="97" t="s">
        <v>801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customFormat="1" ht="17.649999999999999" customHeight="1" x14ac:dyDescent="0.25">
      <c r="A29" s="53">
        <v>19</v>
      </c>
      <c r="B29" s="180" t="s">
        <v>780</v>
      </c>
      <c r="C29" s="53" t="s">
        <v>335</v>
      </c>
      <c r="D29" s="55">
        <v>1</v>
      </c>
      <c r="E29" s="88">
        <v>12490</v>
      </c>
      <c r="F29" s="93">
        <v>12490</v>
      </c>
      <c r="G29" s="98" t="s">
        <v>801</v>
      </c>
      <c r="H29" s="97">
        <v>2498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customFormat="1" ht="17.649999999999999" customHeight="1" x14ac:dyDescent="0.25">
      <c r="A30" s="53">
        <v>20</v>
      </c>
      <c r="B30" s="180" t="s">
        <v>780</v>
      </c>
      <c r="C30" s="53" t="s">
        <v>335</v>
      </c>
      <c r="D30" s="55">
        <v>1</v>
      </c>
      <c r="E30" s="88">
        <v>12490</v>
      </c>
      <c r="F30" s="93">
        <v>12490</v>
      </c>
      <c r="G30" s="98" t="s">
        <v>801</v>
      </c>
      <c r="H30" s="97">
        <v>2498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customFormat="1" ht="17.649999999999999" customHeight="1" x14ac:dyDescent="0.25">
      <c r="A31" s="53">
        <v>21</v>
      </c>
      <c r="B31" s="180" t="s">
        <v>780</v>
      </c>
      <c r="C31" s="53" t="s">
        <v>335</v>
      </c>
      <c r="D31" s="55">
        <v>1</v>
      </c>
      <c r="E31" s="88">
        <v>13000</v>
      </c>
      <c r="F31" s="96">
        <v>13000</v>
      </c>
      <c r="G31" s="98" t="s">
        <v>801</v>
      </c>
      <c r="H31" s="97" t="s">
        <v>801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customFormat="1" ht="17.649999999999999" customHeight="1" x14ac:dyDescent="0.25">
      <c r="A32" s="53">
        <v>22</v>
      </c>
      <c r="B32" s="180" t="s">
        <v>780</v>
      </c>
      <c r="C32" s="53" t="s">
        <v>335</v>
      </c>
      <c r="D32" s="55">
        <v>1</v>
      </c>
      <c r="E32" s="88">
        <v>13000</v>
      </c>
      <c r="F32" s="93">
        <v>13000</v>
      </c>
      <c r="G32" s="98" t="s">
        <v>801</v>
      </c>
      <c r="H32" s="97" t="s">
        <v>801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customFormat="1" ht="17.649999999999999" customHeight="1" x14ac:dyDescent="0.25">
      <c r="A33" s="53">
        <v>23</v>
      </c>
      <c r="B33" s="180" t="s">
        <v>780</v>
      </c>
      <c r="C33" s="53" t="s">
        <v>335</v>
      </c>
      <c r="D33" s="55">
        <v>1</v>
      </c>
      <c r="E33" s="88">
        <v>12490</v>
      </c>
      <c r="F33" s="93">
        <v>12490</v>
      </c>
      <c r="G33" s="98" t="s">
        <v>801</v>
      </c>
      <c r="H33" s="97">
        <v>2498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customFormat="1" ht="17.649999999999999" customHeight="1" x14ac:dyDescent="0.25">
      <c r="A34" s="53">
        <v>24</v>
      </c>
      <c r="B34" s="180" t="s">
        <v>780</v>
      </c>
      <c r="C34" s="53" t="s">
        <v>335</v>
      </c>
      <c r="D34" s="55">
        <v>1</v>
      </c>
      <c r="E34" s="88">
        <v>12490</v>
      </c>
      <c r="F34" s="93">
        <v>12490</v>
      </c>
      <c r="G34" s="98" t="s">
        <v>801</v>
      </c>
      <c r="H34" s="97">
        <v>2498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customFormat="1" ht="17.649999999999999" customHeight="1" x14ac:dyDescent="0.25">
      <c r="A35" s="53">
        <v>25</v>
      </c>
      <c r="B35" s="180" t="s">
        <v>780</v>
      </c>
      <c r="C35" s="53" t="s">
        <v>335</v>
      </c>
      <c r="D35" s="55">
        <v>1</v>
      </c>
      <c r="E35" s="88">
        <v>12950</v>
      </c>
      <c r="F35" s="93">
        <v>12950</v>
      </c>
      <c r="G35" s="98" t="s">
        <v>801</v>
      </c>
      <c r="H35" s="9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customFormat="1" ht="17.649999999999999" customHeight="1" x14ac:dyDescent="0.25">
      <c r="A36" s="53">
        <v>26</v>
      </c>
      <c r="B36" s="180" t="s">
        <v>780</v>
      </c>
      <c r="C36" s="53" t="s">
        <v>335</v>
      </c>
      <c r="D36" s="55">
        <v>1</v>
      </c>
      <c r="E36" s="88">
        <v>13000</v>
      </c>
      <c r="F36" s="96">
        <v>13000</v>
      </c>
      <c r="G36" s="98" t="s">
        <v>801</v>
      </c>
      <c r="H36" s="97" t="s">
        <v>801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customFormat="1" ht="17.649999999999999" customHeight="1" x14ac:dyDescent="0.25">
      <c r="A37" s="53">
        <v>27</v>
      </c>
      <c r="B37" s="180" t="s">
        <v>780</v>
      </c>
      <c r="C37" s="53" t="s">
        <v>335</v>
      </c>
      <c r="D37" s="55">
        <v>1</v>
      </c>
      <c r="E37" s="88">
        <v>13000</v>
      </c>
      <c r="F37" s="93">
        <v>13000</v>
      </c>
      <c r="G37" s="98" t="s">
        <v>801</v>
      </c>
      <c r="H37" s="97" t="s">
        <v>801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customFormat="1" ht="17.649999999999999" customHeight="1" x14ac:dyDescent="0.25">
      <c r="A38" s="53">
        <v>28</v>
      </c>
      <c r="B38" s="180" t="s">
        <v>780</v>
      </c>
      <c r="C38" s="53" t="s">
        <v>335</v>
      </c>
      <c r="D38" s="55">
        <v>1</v>
      </c>
      <c r="E38" s="88">
        <v>13000</v>
      </c>
      <c r="F38" s="93">
        <v>13000</v>
      </c>
      <c r="G38" s="98" t="s">
        <v>801</v>
      </c>
      <c r="H38" s="97" t="s">
        <v>801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customFormat="1" ht="17.649999999999999" customHeight="1" x14ac:dyDescent="0.25">
      <c r="A39" s="53">
        <v>29</v>
      </c>
      <c r="B39" s="180" t="s">
        <v>780</v>
      </c>
      <c r="C39" s="53" t="s">
        <v>335</v>
      </c>
      <c r="D39" s="55">
        <v>1</v>
      </c>
      <c r="E39" s="88">
        <v>12990</v>
      </c>
      <c r="F39" s="93">
        <v>12990</v>
      </c>
      <c r="G39" s="98" t="s">
        <v>801</v>
      </c>
      <c r="H39" s="9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customFormat="1" ht="17.649999999999999" customHeight="1" x14ac:dyDescent="0.25">
      <c r="A40" s="53">
        <v>30</v>
      </c>
      <c r="B40" s="180" t="s">
        <v>781</v>
      </c>
      <c r="C40" s="53" t="s">
        <v>335</v>
      </c>
      <c r="D40" s="55">
        <v>1</v>
      </c>
      <c r="E40" s="88">
        <v>13000</v>
      </c>
      <c r="F40" s="93">
        <v>13000</v>
      </c>
      <c r="G40" s="98" t="s">
        <v>801</v>
      </c>
      <c r="H40" s="97" t="s">
        <v>801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customFormat="1" ht="17.649999999999999" customHeight="1" x14ac:dyDescent="0.25">
      <c r="A41" s="53">
        <v>31</v>
      </c>
      <c r="B41" s="180" t="s">
        <v>781</v>
      </c>
      <c r="C41" s="53" t="s">
        <v>335</v>
      </c>
      <c r="D41" s="55">
        <v>1</v>
      </c>
      <c r="E41" s="88">
        <v>15000</v>
      </c>
      <c r="F41" s="96">
        <v>15000</v>
      </c>
      <c r="G41" s="98" t="s">
        <v>801</v>
      </c>
      <c r="H41" s="97">
        <v>3000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customFormat="1" ht="17.649999999999999" customHeight="1" x14ac:dyDescent="0.25">
      <c r="A42" s="53">
        <v>32</v>
      </c>
      <c r="B42" s="180" t="s">
        <v>781</v>
      </c>
      <c r="C42" s="53" t="s">
        <v>335</v>
      </c>
      <c r="D42" s="55">
        <v>1</v>
      </c>
      <c r="E42" s="88">
        <v>15000</v>
      </c>
      <c r="F42" s="93">
        <v>15000</v>
      </c>
      <c r="G42" s="98" t="s">
        <v>801</v>
      </c>
      <c r="H42" s="97">
        <v>3000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customFormat="1" ht="17.649999999999999" customHeight="1" x14ac:dyDescent="0.25">
      <c r="A43" s="53">
        <v>33</v>
      </c>
      <c r="B43" s="180" t="s">
        <v>781</v>
      </c>
      <c r="C43" s="53" t="s">
        <v>335</v>
      </c>
      <c r="D43" s="55">
        <v>1</v>
      </c>
      <c r="E43" s="88">
        <v>12990</v>
      </c>
      <c r="F43" s="93">
        <v>12990</v>
      </c>
      <c r="G43" s="98" t="s">
        <v>801</v>
      </c>
      <c r="H43" s="97" t="s">
        <v>801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customFormat="1" ht="17.649999999999999" customHeight="1" x14ac:dyDescent="0.25">
      <c r="A44" s="53">
        <v>34</v>
      </c>
      <c r="B44" s="180" t="s">
        <v>781</v>
      </c>
      <c r="C44" s="53" t="s">
        <v>335</v>
      </c>
      <c r="D44" s="55">
        <v>1</v>
      </c>
      <c r="E44" s="88">
        <v>12990</v>
      </c>
      <c r="F44" s="93">
        <v>12990</v>
      </c>
      <c r="G44" s="98" t="s">
        <v>801</v>
      </c>
      <c r="H44" s="97" t="s">
        <v>801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customFormat="1" ht="17.649999999999999" customHeight="1" x14ac:dyDescent="0.25">
      <c r="A45" s="53">
        <v>35</v>
      </c>
      <c r="B45" s="180" t="s">
        <v>781</v>
      </c>
      <c r="C45" s="53" t="s">
        <v>335</v>
      </c>
      <c r="D45" s="55">
        <v>1</v>
      </c>
      <c r="E45" s="88">
        <v>12990</v>
      </c>
      <c r="F45" s="93">
        <v>12990</v>
      </c>
      <c r="G45" s="98" t="s">
        <v>801</v>
      </c>
      <c r="H45" s="97" t="s">
        <v>801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customFormat="1" ht="17.649999999999999" customHeight="1" x14ac:dyDescent="0.25">
      <c r="A46" s="53">
        <v>36</v>
      </c>
      <c r="B46" s="180" t="s">
        <v>781</v>
      </c>
      <c r="C46" s="53" t="s">
        <v>335</v>
      </c>
      <c r="D46" s="55">
        <v>1</v>
      </c>
      <c r="E46" s="88">
        <v>12990</v>
      </c>
      <c r="F46" s="96">
        <v>12990</v>
      </c>
      <c r="G46" s="98" t="s">
        <v>801</v>
      </c>
      <c r="H46" s="97" t="s">
        <v>801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customFormat="1" ht="17.649999999999999" customHeight="1" x14ac:dyDescent="0.25">
      <c r="A47" s="53">
        <v>37</v>
      </c>
      <c r="B47" s="180" t="s">
        <v>781</v>
      </c>
      <c r="C47" s="53" t="s">
        <v>335</v>
      </c>
      <c r="D47" s="55">
        <v>1</v>
      </c>
      <c r="E47" s="88">
        <v>15000</v>
      </c>
      <c r="F47" s="93">
        <v>15000</v>
      </c>
      <c r="G47" s="98" t="s">
        <v>801</v>
      </c>
      <c r="H47" s="97">
        <v>3000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customFormat="1" ht="17.649999999999999" customHeight="1" x14ac:dyDescent="0.25">
      <c r="A48" s="53">
        <v>38</v>
      </c>
      <c r="B48" s="180" t="s">
        <v>781</v>
      </c>
      <c r="C48" s="53" t="s">
        <v>335</v>
      </c>
      <c r="D48" s="55">
        <v>1</v>
      </c>
      <c r="E48" s="88">
        <v>15000</v>
      </c>
      <c r="F48" s="93">
        <v>15000</v>
      </c>
      <c r="G48" s="98" t="s">
        <v>801</v>
      </c>
      <c r="H48" s="9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customFormat="1" ht="17.649999999999999" customHeight="1" x14ac:dyDescent="0.25">
      <c r="A49" s="53">
        <v>39</v>
      </c>
      <c r="B49" s="180" t="s">
        <v>781</v>
      </c>
      <c r="C49" s="53" t="s">
        <v>335</v>
      </c>
      <c r="D49" s="55">
        <v>1</v>
      </c>
      <c r="E49" s="88">
        <v>13000</v>
      </c>
      <c r="F49" s="93">
        <v>13000</v>
      </c>
      <c r="G49" s="98" t="s">
        <v>801</v>
      </c>
      <c r="H49" s="97" t="s">
        <v>801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customFormat="1" ht="17.649999999999999" customHeight="1" x14ac:dyDescent="0.25">
      <c r="A50" s="53">
        <v>40</v>
      </c>
      <c r="B50" s="180" t="s">
        <v>781</v>
      </c>
      <c r="C50" s="53" t="s">
        <v>335</v>
      </c>
      <c r="D50" s="55">
        <v>1</v>
      </c>
      <c r="E50" s="88">
        <v>12990</v>
      </c>
      <c r="F50" s="93">
        <v>12990</v>
      </c>
      <c r="G50" s="98" t="s">
        <v>801</v>
      </c>
      <c r="H50" s="97" t="s">
        <v>801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customFormat="1" ht="17.649999999999999" customHeight="1" x14ac:dyDescent="0.25">
      <c r="A51" s="53">
        <v>41</v>
      </c>
      <c r="B51" s="180" t="s">
        <v>781</v>
      </c>
      <c r="C51" s="53" t="s">
        <v>335</v>
      </c>
      <c r="D51" s="55">
        <v>1</v>
      </c>
      <c r="E51" s="88">
        <v>12990</v>
      </c>
      <c r="F51" s="96">
        <v>12990</v>
      </c>
      <c r="G51" s="98" t="s">
        <v>801</v>
      </c>
      <c r="H51" s="97" t="s">
        <v>801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customFormat="1" ht="17.649999999999999" customHeight="1" x14ac:dyDescent="0.25">
      <c r="A52" s="53">
        <v>42</v>
      </c>
      <c r="B52" s="180" t="s">
        <v>781</v>
      </c>
      <c r="C52" s="53" t="s">
        <v>335</v>
      </c>
      <c r="D52" s="55">
        <v>1</v>
      </c>
      <c r="E52" s="88">
        <v>15000</v>
      </c>
      <c r="F52" s="93">
        <v>15000</v>
      </c>
      <c r="G52" s="98" t="s">
        <v>801</v>
      </c>
      <c r="H52" s="97">
        <v>3000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customFormat="1" ht="17.649999999999999" customHeight="1" x14ac:dyDescent="0.25">
      <c r="A53" s="53">
        <v>43</v>
      </c>
      <c r="B53" s="180" t="s">
        <v>781</v>
      </c>
      <c r="C53" s="53" t="s">
        <v>335</v>
      </c>
      <c r="D53" s="55">
        <v>1</v>
      </c>
      <c r="E53" s="88">
        <v>12990</v>
      </c>
      <c r="F53" s="93">
        <v>12990</v>
      </c>
      <c r="G53" s="98" t="s">
        <v>801</v>
      </c>
      <c r="H53" s="97" t="s">
        <v>801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customFormat="1" ht="17.649999999999999" customHeight="1" x14ac:dyDescent="0.25">
      <c r="A54" s="53">
        <v>44</v>
      </c>
      <c r="B54" s="180" t="s">
        <v>781</v>
      </c>
      <c r="C54" s="53" t="s">
        <v>335</v>
      </c>
      <c r="D54" s="55">
        <v>1</v>
      </c>
      <c r="E54" s="88">
        <v>15000</v>
      </c>
      <c r="F54" s="93">
        <v>15000</v>
      </c>
      <c r="G54" s="98" t="s">
        <v>801</v>
      </c>
      <c r="H54" s="97">
        <v>3000</v>
      </c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customFormat="1" ht="17.649999999999999" customHeight="1" x14ac:dyDescent="0.25">
      <c r="A55" s="53">
        <v>45</v>
      </c>
      <c r="B55" s="180" t="s">
        <v>781</v>
      </c>
      <c r="C55" s="53" t="s">
        <v>335</v>
      </c>
      <c r="D55" s="55">
        <v>1</v>
      </c>
      <c r="E55" s="88">
        <v>13000</v>
      </c>
      <c r="F55" s="93">
        <v>13000</v>
      </c>
      <c r="G55" s="98" t="s">
        <v>801</v>
      </c>
      <c r="H55" s="97" t="s">
        <v>801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customFormat="1" ht="17.649999999999999" customHeight="1" x14ac:dyDescent="0.25">
      <c r="A56" s="53">
        <v>46</v>
      </c>
      <c r="B56" s="180" t="s">
        <v>781</v>
      </c>
      <c r="C56" s="53" t="s">
        <v>335</v>
      </c>
      <c r="D56" s="55">
        <v>1</v>
      </c>
      <c r="E56" s="88">
        <v>15000</v>
      </c>
      <c r="F56" s="96">
        <v>15000</v>
      </c>
      <c r="G56" s="98" t="s">
        <v>801</v>
      </c>
      <c r="H56" s="97">
        <v>3000</v>
      </c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customFormat="1" ht="15" x14ac:dyDescent="0.25">
      <c r="A57" s="53">
        <v>47</v>
      </c>
      <c r="B57" s="180" t="s">
        <v>782</v>
      </c>
      <c r="C57" s="53" t="s">
        <v>335</v>
      </c>
      <c r="D57" s="55">
        <v>1</v>
      </c>
      <c r="E57" s="88">
        <v>94000</v>
      </c>
      <c r="F57" s="93">
        <v>94000</v>
      </c>
      <c r="G57" s="98" t="s">
        <v>801</v>
      </c>
      <c r="H57" s="9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customFormat="1" ht="15" x14ac:dyDescent="0.25">
      <c r="A58" s="53">
        <v>48</v>
      </c>
      <c r="B58" s="180" t="s">
        <v>782</v>
      </c>
      <c r="C58" s="53" t="s">
        <v>335</v>
      </c>
      <c r="D58" s="55">
        <v>1</v>
      </c>
      <c r="E58" s="88">
        <v>39700</v>
      </c>
      <c r="F58" s="93">
        <v>39700</v>
      </c>
      <c r="G58" s="98" t="s">
        <v>801</v>
      </c>
      <c r="H58" s="97" t="s">
        <v>801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customFormat="1" ht="15" x14ac:dyDescent="0.25">
      <c r="A59" s="53">
        <v>49</v>
      </c>
      <c r="B59" s="180" t="s">
        <v>783</v>
      </c>
      <c r="C59" s="53" t="s">
        <v>335</v>
      </c>
      <c r="D59" s="55">
        <v>1</v>
      </c>
      <c r="E59" s="88">
        <v>12000</v>
      </c>
      <c r="F59" s="93">
        <v>12000</v>
      </c>
      <c r="G59" s="98" t="s">
        <v>801</v>
      </c>
      <c r="H59" s="97">
        <v>2100</v>
      </c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customFormat="1" ht="15" x14ac:dyDescent="0.25">
      <c r="A60" s="53">
        <v>50</v>
      </c>
      <c r="B60" s="180" t="s">
        <v>784</v>
      </c>
      <c r="C60" s="53" t="s">
        <v>335</v>
      </c>
      <c r="D60" s="55">
        <v>1</v>
      </c>
      <c r="E60" s="88">
        <v>12700</v>
      </c>
      <c r="F60" s="96">
        <v>12700</v>
      </c>
      <c r="G60" s="98" t="s">
        <v>801</v>
      </c>
      <c r="H60" s="97">
        <v>2540</v>
      </c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customFormat="1" ht="18" customHeight="1" x14ac:dyDescent="0.25">
      <c r="A61" s="53">
        <v>51</v>
      </c>
      <c r="B61" s="180" t="s">
        <v>785</v>
      </c>
      <c r="C61" s="53" t="s">
        <v>335</v>
      </c>
      <c r="D61" s="55">
        <v>1</v>
      </c>
      <c r="E61" s="88">
        <v>11050</v>
      </c>
      <c r="F61" s="93">
        <v>11050</v>
      </c>
      <c r="G61" s="98" t="s">
        <v>801</v>
      </c>
      <c r="H61" s="97" t="s">
        <v>801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customFormat="1" ht="18" customHeight="1" x14ac:dyDescent="0.25">
      <c r="A62" s="53">
        <v>52</v>
      </c>
      <c r="B62" s="180" t="s">
        <v>785</v>
      </c>
      <c r="C62" s="53" t="s">
        <v>335</v>
      </c>
      <c r="D62" s="55">
        <v>1</v>
      </c>
      <c r="E62" s="88">
        <v>11050</v>
      </c>
      <c r="F62" s="93">
        <v>11050</v>
      </c>
      <c r="G62" s="98" t="s">
        <v>801</v>
      </c>
      <c r="H62" s="97" t="s">
        <v>801</v>
      </c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customFormat="1" ht="18" customHeight="1" x14ac:dyDescent="0.25">
      <c r="A63" s="53">
        <v>53</v>
      </c>
      <c r="B63" s="180" t="s">
        <v>785</v>
      </c>
      <c r="C63" s="53" t="s">
        <v>335</v>
      </c>
      <c r="D63" s="55">
        <v>1</v>
      </c>
      <c r="E63" s="88">
        <v>11050</v>
      </c>
      <c r="F63" s="96">
        <v>11050</v>
      </c>
      <c r="G63" s="98" t="s">
        <v>801</v>
      </c>
      <c r="H63" s="97" t="s">
        <v>801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customFormat="1" ht="18" customHeight="1" x14ac:dyDescent="0.25">
      <c r="A64" s="53">
        <v>54</v>
      </c>
      <c r="B64" s="180" t="s">
        <v>785</v>
      </c>
      <c r="C64" s="53" t="s">
        <v>335</v>
      </c>
      <c r="D64" s="55">
        <v>1</v>
      </c>
      <c r="E64" s="88">
        <v>11050</v>
      </c>
      <c r="F64" s="93">
        <v>11050</v>
      </c>
      <c r="G64" s="98" t="s">
        <v>801</v>
      </c>
      <c r="H64" s="97" t="s">
        <v>801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customFormat="1" ht="18" customHeight="1" x14ac:dyDescent="0.25">
      <c r="A65" s="53">
        <v>55</v>
      </c>
      <c r="B65" s="180" t="s">
        <v>786</v>
      </c>
      <c r="C65" s="53" t="s">
        <v>335</v>
      </c>
      <c r="D65" s="55">
        <v>1</v>
      </c>
      <c r="E65" s="88">
        <v>20000</v>
      </c>
      <c r="F65" s="93">
        <v>20000</v>
      </c>
      <c r="G65" s="98" t="s">
        <v>801</v>
      </c>
      <c r="H65" s="97">
        <v>7000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customFormat="1" ht="18" customHeight="1" x14ac:dyDescent="0.25">
      <c r="A66" s="53">
        <v>56</v>
      </c>
      <c r="B66" s="180" t="s">
        <v>787</v>
      </c>
      <c r="C66" s="53" t="s">
        <v>335</v>
      </c>
      <c r="D66" s="55">
        <v>1</v>
      </c>
      <c r="E66" s="88">
        <v>29700</v>
      </c>
      <c r="F66" s="93">
        <v>29700</v>
      </c>
      <c r="G66" s="98" t="s">
        <v>801</v>
      </c>
      <c r="H66" s="9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customFormat="1" ht="18" customHeight="1" x14ac:dyDescent="0.25">
      <c r="A67" s="53">
        <v>57</v>
      </c>
      <c r="B67" s="180" t="s">
        <v>788</v>
      </c>
      <c r="C67" s="53" t="s">
        <v>335</v>
      </c>
      <c r="D67" s="55">
        <v>1</v>
      </c>
      <c r="E67" s="88">
        <v>26743</v>
      </c>
      <c r="F67" s="93">
        <v>26743</v>
      </c>
      <c r="G67" s="98" t="s">
        <v>801</v>
      </c>
      <c r="H67" s="97" t="s">
        <v>801</v>
      </c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customFormat="1" ht="18" customHeight="1" x14ac:dyDescent="0.25">
      <c r="A68" s="53">
        <v>58</v>
      </c>
      <c r="B68" s="180" t="s">
        <v>789</v>
      </c>
      <c r="C68" s="53" t="s">
        <v>335</v>
      </c>
      <c r="D68" s="55">
        <v>1</v>
      </c>
      <c r="E68" s="88">
        <v>11500</v>
      </c>
      <c r="F68" s="96">
        <v>11500</v>
      </c>
      <c r="G68" s="98" t="s">
        <v>801</v>
      </c>
      <c r="H68" s="97">
        <v>2300</v>
      </c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customFormat="1" ht="15" x14ac:dyDescent="0.25">
      <c r="A69" s="53">
        <v>59</v>
      </c>
      <c r="B69" s="180" t="s">
        <v>789</v>
      </c>
      <c r="C69" s="53" t="s">
        <v>335</v>
      </c>
      <c r="D69" s="55">
        <v>1</v>
      </c>
      <c r="E69" s="88">
        <v>11500</v>
      </c>
      <c r="F69" s="93">
        <v>11500</v>
      </c>
      <c r="G69" s="98" t="s">
        <v>801</v>
      </c>
      <c r="H69" s="97">
        <v>2300</v>
      </c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customFormat="1" ht="18" customHeight="1" x14ac:dyDescent="0.25">
      <c r="A70" s="53">
        <v>60</v>
      </c>
      <c r="B70" s="180" t="s">
        <v>789</v>
      </c>
      <c r="C70" s="53" t="s">
        <v>335</v>
      </c>
      <c r="D70" s="55">
        <v>1</v>
      </c>
      <c r="E70" s="88">
        <v>11500</v>
      </c>
      <c r="F70" s="93">
        <v>11500</v>
      </c>
      <c r="G70" s="98" t="s">
        <v>801</v>
      </c>
      <c r="H70" s="97">
        <v>2300</v>
      </c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customFormat="1" ht="31.5" customHeight="1" x14ac:dyDescent="0.25">
      <c r="A71" s="53">
        <v>61</v>
      </c>
      <c r="B71" s="180" t="s">
        <v>790</v>
      </c>
      <c r="C71" s="53" t="s">
        <v>335</v>
      </c>
      <c r="D71" s="55">
        <v>1</v>
      </c>
      <c r="E71" s="88">
        <v>43000</v>
      </c>
      <c r="F71" s="93">
        <v>43000</v>
      </c>
      <c r="G71" s="98" t="s">
        <v>801</v>
      </c>
      <c r="H71" s="97">
        <v>8600</v>
      </c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customFormat="1" ht="18" customHeight="1" x14ac:dyDescent="0.25">
      <c r="A72" s="53">
        <v>62</v>
      </c>
      <c r="B72" s="180" t="s">
        <v>791</v>
      </c>
      <c r="C72" s="53" t="s">
        <v>335</v>
      </c>
      <c r="D72" s="55">
        <v>1</v>
      </c>
      <c r="E72" s="88">
        <v>11100</v>
      </c>
      <c r="F72" s="93">
        <v>11100</v>
      </c>
      <c r="G72" s="93">
        <v>11100</v>
      </c>
      <c r="H72" s="97" t="s">
        <v>801</v>
      </c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customFormat="1" ht="18" customHeight="1" x14ac:dyDescent="0.25">
      <c r="A73" s="53">
        <v>63</v>
      </c>
      <c r="B73" s="180" t="s">
        <v>792</v>
      </c>
      <c r="C73" s="53" t="s">
        <v>335</v>
      </c>
      <c r="D73" s="55">
        <v>1</v>
      </c>
      <c r="E73" s="88">
        <v>7900</v>
      </c>
      <c r="F73" s="93">
        <v>7900</v>
      </c>
      <c r="G73" s="98" t="s">
        <v>801</v>
      </c>
      <c r="H73" s="97" t="s">
        <v>801</v>
      </c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customFormat="1" ht="18" customHeight="1" x14ac:dyDescent="0.25">
      <c r="A74" s="53">
        <v>64</v>
      </c>
      <c r="B74" s="180" t="s">
        <v>793</v>
      </c>
      <c r="C74" s="53" t="s">
        <v>335</v>
      </c>
      <c r="D74" s="55">
        <v>1</v>
      </c>
      <c r="E74" s="88">
        <v>5000</v>
      </c>
      <c r="F74" s="93">
        <v>5000</v>
      </c>
      <c r="G74" s="98" t="s">
        <v>801</v>
      </c>
      <c r="H74" s="97" t="s">
        <v>801</v>
      </c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customFormat="1" ht="18" customHeight="1" x14ac:dyDescent="0.25">
      <c r="A75" s="53">
        <v>65</v>
      </c>
      <c r="B75" s="180" t="s">
        <v>794</v>
      </c>
      <c r="C75" s="53" t="s">
        <v>335</v>
      </c>
      <c r="D75" s="55">
        <v>1</v>
      </c>
      <c r="E75" s="88">
        <v>5000</v>
      </c>
      <c r="F75" s="93">
        <v>5000</v>
      </c>
      <c r="G75" s="98" t="s">
        <v>801</v>
      </c>
      <c r="H75" s="97">
        <v>2000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customFormat="1" ht="18" customHeight="1" x14ac:dyDescent="0.25">
      <c r="A76" s="53">
        <v>66</v>
      </c>
      <c r="B76" s="180" t="s">
        <v>795</v>
      </c>
      <c r="C76" s="53" t="s">
        <v>335</v>
      </c>
      <c r="D76" s="55">
        <v>1</v>
      </c>
      <c r="E76" s="88">
        <v>9500</v>
      </c>
      <c r="F76" s="96">
        <v>9500</v>
      </c>
      <c r="G76" s="98" t="s">
        <v>801</v>
      </c>
      <c r="H76" s="97" t="s">
        <v>801</v>
      </c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customFormat="1" ht="18" customHeight="1" x14ac:dyDescent="0.25">
      <c r="A77" s="53">
        <v>67</v>
      </c>
      <c r="B77" s="180" t="s">
        <v>795</v>
      </c>
      <c r="C77" s="53" t="s">
        <v>335</v>
      </c>
      <c r="D77" s="55">
        <v>1</v>
      </c>
      <c r="E77" s="88">
        <v>6500</v>
      </c>
      <c r="F77" s="93">
        <v>6500</v>
      </c>
      <c r="G77" s="98" t="s">
        <v>801</v>
      </c>
      <c r="H77" s="97" t="s">
        <v>801</v>
      </c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customFormat="1" ht="27" customHeight="1" x14ac:dyDescent="0.25">
      <c r="A78" s="53">
        <v>68</v>
      </c>
      <c r="B78" s="180" t="s">
        <v>796</v>
      </c>
      <c r="C78" s="53" t="s">
        <v>335</v>
      </c>
      <c r="D78" s="55">
        <v>1</v>
      </c>
      <c r="E78" s="88">
        <v>5500</v>
      </c>
      <c r="F78" s="93">
        <v>5500</v>
      </c>
      <c r="G78" s="98" t="s">
        <v>801</v>
      </c>
      <c r="H78" s="97">
        <v>3300</v>
      </c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customFormat="1" ht="18" customHeight="1" x14ac:dyDescent="0.25">
      <c r="A79" s="53">
        <v>69</v>
      </c>
      <c r="B79" s="180" t="s">
        <v>797</v>
      </c>
      <c r="C79" s="53" t="s">
        <v>335</v>
      </c>
      <c r="D79" s="55">
        <v>1</v>
      </c>
      <c r="E79" s="88">
        <v>7700</v>
      </c>
      <c r="F79" s="93">
        <v>7700</v>
      </c>
      <c r="G79" s="98" t="s">
        <v>801</v>
      </c>
      <c r="H79" s="97" t="s">
        <v>801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customFormat="1" ht="18" customHeight="1" x14ac:dyDescent="0.25">
      <c r="A80" s="53">
        <v>70</v>
      </c>
      <c r="B80" s="180" t="s">
        <v>798</v>
      </c>
      <c r="C80" s="53" t="s">
        <v>335</v>
      </c>
      <c r="D80" s="55">
        <v>1</v>
      </c>
      <c r="E80" s="88">
        <v>6700</v>
      </c>
      <c r="F80" s="93">
        <v>6700</v>
      </c>
      <c r="G80" s="98" t="s">
        <v>801</v>
      </c>
      <c r="H80" s="97" t="s">
        <v>801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customFormat="1" ht="18" customHeight="1" x14ac:dyDescent="0.25">
      <c r="A81" s="53">
        <v>71</v>
      </c>
      <c r="B81" s="180" t="s">
        <v>798</v>
      </c>
      <c r="C81" s="53" t="s">
        <v>335</v>
      </c>
      <c r="D81" s="55">
        <v>1</v>
      </c>
      <c r="E81" s="88">
        <v>6700</v>
      </c>
      <c r="F81" s="93">
        <v>6700</v>
      </c>
      <c r="G81" s="98" t="s">
        <v>801</v>
      </c>
      <c r="H81" s="97" t="s">
        <v>801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customFormat="1" ht="18" customHeight="1" x14ac:dyDescent="0.25">
      <c r="A82" s="53">
        <v>72</v>
      </c>
      <c r="B82" s="180" t="s">
        <v>785</v>
      </c>
      <c r="C82" s="53" t="s">
        <v>335</v>
      </c>
      <c r="D82" s="55">
        <v>1</v>
      </c>
      <c r="E82" s="88">
        <v>6500</v>
      </c>
      <c r="F82" s="96">
        <v>6500</v>
      </c>
      <c r="G82" s="98" t="s">
        <v>801</v>
      </c>
      <c r="H82" s="97">
        <v>2600</v>
      </c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customFormat="1" ht="18" customHeight="1" x14ac:dyDescent="0.25">
      <c r="A83" s="53">
        <v>73</v>
      </c>
      <c r="B83" s="180" t="s">
        <v>794</v>
      </c>
      <c r="C83" s="53" t="s">
        <v>335</v>
      </c>
      <c r="D83" s="55">
        <v>1</v>
      </c>
      <c r="E83" s="88">
        <v>5000</v>
      </c>
      <c r="F83" s="93">
        <v>5000</v>
      </c>
      <c r="G83" s="98" t="s">
        <v>801</v>
      </c>
      <c r="H83" s="97">
        <v>2000</v>
      </c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customFormat="1" ht="18" customHeight="1" x14ac:dyDescent="0.25">
      <c r="A84" s="53">
        <v>74</v>
      </c>
      <c r="B84" s="180" t="s">
        <v>792</v>
      </c>
      <c r="C84" s="53" t="s">
        <v>335</v>
      </c>
      <c r="D84" s="55">
        <v>1</v>
      </c>
      <c r="E84" s="88">
        <v>7900</v>
      </c>
      <c r="F84" s="93">
        <v>7900</v>
      </c>
      <c r="G84" s="98" t="s">
        <v>801</v>
      </c>
      <c r="H84" s="97" t="s">
        <v>801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customFormat="1" ht="18" customHeight="1" x14ac:dyDescent="0.25">
      <c r="A85" s="53">
        <v>75</v>
      </c>
      <c r="B85" s="180" t="s">
        <v>798</v>
      </c>
      <c r="C85" s="53" t="s">
        <v>335</v>
      </c>
      <c r="D85" s="55">
        <v>1</v>
      </c>
      <c r="E85" s="88">
        <v>6700</v>
      </c>
      <c r="F85" s="93">
        <v>6700</v>
      </c>
      <c r="G85" s="98" t="s">
        <v>801</v>
      </c>
      <c r="H85" s="97" t="s">
        <v>801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customFormat="1" ht="18" customHeight="1" x14ac:dyDescent="0.25">
      <c r="A86" s="53">
        <v>76</v>
      </c>
      <c r="B86" s="180" t="s">
        <v>799</v>
      </c>
      <c r="C86" s="53" t="s">
        <v>335</v>
      </c>
      <c r="D86" s="55">
        <v>1</v>
      </c>
      <c r="E86" s="88">
        <v>8500</v>
      </c>
      <c r="F86" s="96">
        <v>8500</v>
      </c>
      <c r="G86" s="98" t="s">
        <v>801</v>
      </c>
      <c r="H86" s="97" t="s">
        <v>801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customFormat="1" ht="18" customHeight="1" x14ac:dyDescent="0.25">
      <c r="A87" s="53">
        <v>77</v>
      </c>
      <c r="B87" s="180" t="s">
        <v>798</v>
      </c>
      <c r="C87" s="53" t="s">
        <v>335</v>
      </c>
      <c r="D87" s="55">
        <v>1</v>
      </c>
      <c r="E87" s="88">
        <v>6700</v>
      </c>
      <c r="F87" s="93">
        <v>6700</v>
      </c>
      <c r="G87" s="98" t="s">
        <v>801</v>
      </c>
      <c r="H87" s="97" t="s">
        <v>801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customFormat="1" ht="18" customHeight="1" x14ac:dyDescent="0.25">
      <c r="A88" s="53">
        <v>78</v>
      </c>
      <c r="B88" s="180" t="s">
        <v>800</v>
      </c>
      <c r="C88" s="53" t="s">
        <v>335</v>
      </c>
      <c r="D88" s="55">
        <v>1</v>
      </c>
      <c r="E88" s="88">
        <v>7800</v>
      </c>
      <c r="F88" s="93">
        <v>7800</v>
      </c>
      <c r="G88" s="98" t="s">
        <v>801</v>
      </c>
      <c r="H88" s="97">
        <v>1560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customFormat="1" ht="18" customHeight="1" x14ac:dyDescent="0.25">
      <c r="A89" s="53">
        <v>79</v>
      </c>
      <c r="B89" s="180" t="s">
        <v>780</v>
      </c>
      <c r="C89" s="53" t="s">
        <v>335</v>
      </c>
      <c r="D89" s="55">
        <v>1</v>
      </c>
      <c r="E89" s="88">
        <v>9350</v>
      </c>
      <c r="F89" s="93">
        <v>9350</v>
      </c>
      <c r="G89" s="98" t="s">
        <v>801</v>
      </c>
      <c r="H89" s="97" t="s">
        <v>801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s="6" customFormat="1" x14ac:dyDescent="0.2">
      <c r="A90" s="11">
        <v>2</v>
      </c>
      <c r="B90" s="52" t="s">
        <v>243</v>
      </c>
      <c r="C90" s="11"/>
      <c r="D90" s="12">
        <f>SUM(D91:D104)</f>
        <v>22</v>
      </c>
      <c r="E90" s="12">
        <f t="shared" ref="E90:H90" si="0">SUM(E91:E104)</f>
        <v>647690</v>
      </c>
      <c r="F90" s="12">
        <f t="shared" si="0"/>
        <v>557750</v>
      </c>
      <c r="G90" s="12">
        <f t="shared" si="0"/>
        <v>89940</v>
      </c>
      <c r="H90" s="12">
        <f t="shared" si="0"/>
        <v>71952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customFormat="1" ht="15" x14ac:dyDescent="0.25">
      <c r="A91" s="53">
        <v>1</v>
      </c>
      <c r="B91" s="56" t="s">
        <v>336</v>
      </c>
      <c r="C91" s="53" t="s">
        <v>335</v>
      </c>
      <c r="D91" s="55">
        <v>1</v>
      </c>
      <c r="E91" s="94">
        <f>F91+G91</f>
        <v>15000</v>
      </c>
      <c r="F91" s="101">
        <v>15000</v>
      </c>
      <c r="G91" s="98"/>
      <c r="H91" s="102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customFormat="1" ht="15" x14ac:dyDescent="0.25">
      <c r="A92" s="53">
        <v>2</v>
      </c>
      <c r="B92" s="56" t="s">
        <v>337</v>
      </c>
      <c r="C92" s="53" t="s">
        <v>335</v>
      </c>
      <c r="D92" s="55">
        <v>1</v>
      </c>
      <c r="E92" s="94">
        <f t="shared" ref="E92:E98" si="1">F92+G92</f>
        <v>9850</v>
      </c>
      <c r="F92" s="103">
        <v>9850</v>
      </c>
      <c r="G92" s="98"/>
      <c r="H92" s="102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customFormat="1" ht="15" x14ac:dyDescent="0.25">
      <c r="A93" s="53">
        <v>3</v>
      </c>
      <c r="B93" s="56" t="s">
        <v>338</v>
      </c>
      <c r="C93" s="53" t="s">
        <v>335</v>
      </c>
      <c r="D93" s="55">
        <v>1</v>
      </c>
      <c r="E93" s="94">
        <f t="shared" si="1"/>
        <v>9000</v>
      </c>
      <c r="F93" s="103">
        <v>9000</v>
      </c>
      <c r="G93" s="98"/>
      <c r="H93" s="102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customFormat="1" ht="15" x14ac:dyDescent="0.25">
      <c r="A94" s="53">
        <v>4</v>
      </c>
      <c r="B94" s="56" t="s">
        <v>339</v>
      </c>
      <c r="C94" s="53" t="s">
        <v>335</v>
      </c>
      <c r="D94" s="55">
        <v>1</v>
      </c>
      <c r="E94" s="94">
        <f t="shared" si="1"/>
        <v>8900</v>
      </c>
      <c r="F94" s="103">
        <v>8900</v>
      </c>
      <c r="G94" s="98"/>
      <c r="H94" s="102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customFormat="1" ht="15" x14ac:dyDescent="0.25">
      <c r="A95" s="53">
        <v>5</v>
      </c>
      <c r="B95" s="56" t="s">
        <v>13</v>
      </c>
      <c r="C95" s="53" t="s">
        <v>335</v>
      </c>
      <c r="D95" s="55">
        <v>1</v>
      </c>
      <c r="E95" s="94">
        <f t="shared" si="1"/>
        <v>15000</v>
      </c>
      <c r="F95" s="101">
        <v>15000</v>
      </c>
      <c r="G95" s="98"/>
      <c r="H95" s="102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customFormat="1" ht="15" x14ac:dyDescent="0.25">
      <c r="A96" s="53">
        <v>6</v>
      </c>
      <c r="B96" s="56" t="s">
        <v>13</v>
      </c>
      <c r="C96" s="53" t="s">
        <v>335</v>
      </c>
      <c r="D96" s="55">
        <v>1</v>
      </c>
      <c r="E96" s="94">
        <f t="shared" si="1"/>
        <v>15000</v>
      </c>
      <c r="F96" s="101">
        <v>15000</v>
      </c>
      <c r="G96" s="98"/>
      <c r="H96" s="102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customFormat="1" ht="15" x14ac:dyDescent="0.25">
      <c r="A97" s="53">
        <v>7</v>
      </c>
      <c r="B97" s="56" t="s">
        <v>340</v>
      </c>
      <c r="C97" s="53" t="s">
        <v>335</v>
      </c>
      <c r="D97" s="55">
        <v>1</v>
      </c>
      <c r="E97" s="94">
        <f t="shared" si="1"/>
        <v>350000</v>
      </c>
      <c r="F97" s="101">
        <v>350000</v>
      </c>
      <c r="G97" s="98"/>
      <c r="H97" s="102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customFormat="1" ht="15" x14ac:dyDescent="0.25">
      <c r="A98" s="53">
        <v>8</v>
      </c>
      <c r="B98" s="56" t="s">
        <v>64</v>
      </c>
      <c r="C98" s="53" t="s">
        <v>335</v>
      </c>
      <c r="D98" s="55">
        <v>9</v>
      </c>
      <c r="E98" s="94">
        <f t="shared" si="1"/>
        <v>135000</v>
      </c>
      <c r="F98" s="101">
        <v>135000</v>
      </c>
      <c r="G98" s="98"/>
      <c r="H98" s="102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customFormat="1" ht="15" x14ac:dyDescent="0.25">
      <c r="A99" s="53">
        <v>9</v>
      </c>
      <c r="B99" s="243" t="s">
        <v>1070</v>
      </c>
      <c r="C99" s="53" t="s">
        <v>335</v>
      </c>
      <c r="D99" s="55">
        <v>1</v>
      </c>
      <c r="E99" s="94">
        <f>F99+G99</f>
        <v>14990</v>
      </c>
      <c r="F99" s="101"/>
      <c r="G99" s="98">
        <v>14990</v>
      </c>
      <c r="H99" s="102">
        <f>G99-(G99*20%)</f>
        <v>11992</v>
      </c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customFormat="1" ht="15" x14ac:dyDescent="0.25">
      <c r="A100" s="53">
        <v>10</v>
      </c>
      <c r="B100" s="243" t="s">
        <v>1071</v>
      </c>
      <c r="C100" s="53" t="s">
        <v>335</v>
      </c>
      <c r="D100" s="55">
        <v>1</v>
      </c>
      <c r="E100" s="94">
        <f t="shared" ref="E100:E104" si="2">F100+G100</f>
        <v>14990</v>
      </c>
      <c r="F100" s="101"/>
      <c r="G100" s="98">
        <v>14990</v>
      </c>
      <c r="H100" s="102">
        <f t="shared" ref="H100:H104" si="3">G100-(G100*20%)</f>
        <v>11992</v>
      </c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customFormat="1" ht="15" x14ac:dyDescent="0.25">
      <c r="A101" s="53">
        <v>11</v>
      </c>
      <c r="B101" s="243" t="s">
        <v>1072</v>
      </c>
      <c r="C101" s="53" t="s">
        <v>335</v>
      </c>
      <c r="D101" s="55">
        <v>1</v>
      </c>
      <c r="E101" s="94">
        <f t="shared" si="2"/>
        <v>14990</v>
      </c>
      <c r="F101" s="101"/>
      <c r="G101" s="98">
        <v>14990</v>
      </c>
      <c r="H101" s="102">
        <f t="shared" si="3"/>
        <v>11992</v>
      </c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customFormat="1" ht="15" x14ac:dyDescent="0.25">
      <c r="A102" s="53">
        <v>12</v>
      </c>
      <c r="B102" s="243" t="s">
        <v>1073</v>
      </c>
      <c r="C102" s="53" t="s">
        <v>335</v>
      </c>
      <c r="D102" s="55">
        <v>1</v>
      </c>
      <c r="E102" s="94">
        <f t="shared" si="2"/>
        <v>14990</v>
      </c>
      <c r="F102" s="101"/>
      <c r="G102" s="98">
        <v>14990</v>
      </c>
      <c r="H102" s="102">
        <f t="shared" si="3"/>
        <v>11992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customFormat="1" ht="15" x14ac:dyDescent="0.25">
      <c r="A103" s="53">
        <v>13</v>
      </c>
      <c r="B103" s="243" t="s">
        <v>1074</v>
      </c>
      <c r="C103" s="53" t="s">
        <v>335</v>
      </c>
      <c r="D103" s="55">
        <v>1</v>
      </c>
      <c r="E103" s="94">
        <f t="shared" si="2"/>
        <v>14990</v>
      </c>
      <c r="F103" s="101"/>
      <c r="G103" s="98">
        <v>14990</v>
      </c>
      <c r="H103" s="102">
        <f t="shared" si="3"/>
        <v>11992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customFormat="1" ht="15" x14ac:dyDescent="0.25">
      <c r="A104" s="53">
        <v>14</v>
      </c>
      <c r="B104" s="243" t="s">
        <v>1075</v>
      </c>
      <c r="C104" s="53" t="s">
        <v>335</v>
      </c>
      <c r="D104" s="55">
        <v>1</v>
      </c>
      <c r="E104" s="94">
        <f t="shared" si="2"/>
        <v>14990</v>
      </c>
      <c r="F104" s="101"/>
      <c r="G104" s="98">
        <v>14990</v>
      </c>
      <c r="H104" s="102">
        <f t="shared" si="3"/>
        <v>11992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s="6" customFormat="1" ht="14.25" x14ac:dyDescent="0.2">
      <c r="A105" s="11">
        <v>3</v>
      </c>
      <c r="B105" s="181" t="s">
        <v>845</v>
      </c>
      <c r="C105" s="53" t="s">
        <v>335</v>
      </c>
      <c r="D105" s="12">
        <f>SUM(D106:D124)</f>
        <v>20</v>
      </c>
      <c r="E105" s="99">
        <f>SUM(E106:E124)</f>
        <v>1139450</v>
      </c>
      <c r="F105" s="100">
        <f t="shared" ref="F105:G105" si="4">SUM(F106:F124)</f>
        <v>1139450</v>
      </c>
      <c r="G105" s="152">
        <f t="shared" si="4"/>
        <v>0</v>
      </c>
      <c r="H105" s="99">
        <f>SUM(H106:H124)</f>
        <v>3000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customFormat="1" ht="17.100000000000001" customHeight="1" x14ac:dyDescent="0.25">
      <c r="A106" s="26">
        <v>1</v>
      </c>
      <c r="B106" s="182" t="s">
        <v>69</v>
      </c>
      <c r="C106" s="26" t="s">
        <v>381</v>
      </c>
      <c r="D106" s="41">
        <v>1</v>
      </c>
      <c r="E106" s="104">
        <v>134000</v>
      </c>
      <c r="F106" s="105">
        <v>134000</v>
      </c>
      <c r="G106" s="153">
        <v>0</v>
      </c>
      <c r="H106" s="104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customFormat="1" ht="17.850000000000001" customHeight="1" x14ac:dyDescent="0.25">
      <c r="A107" s="26">
        <v>2</v>
      </c>
      <c r="B107" s="182" t="s">
        <v>642</v>
      </c>
      <c r="C107" s="26" t="s">
        <v>643</v>
      </c>
      <c r="D107" s="41">
        <v>1</v>
      </c>
      <c r="E107" s="104">
        <v>10700</v>
      </c>
      <c r="F107" s="105">
        <v>10700</v>
      </c>
      <c r="G107" s="153">
        <v>0</v>
      </c>
      <c r="H107" s="104">
        <v>0</v>
      </c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customFormat="1" ht="17.100000000000001" customHeight="1" x14ac:dyDescent="0.25">
      <c r="A108" s="26">
        <v>3</v>
      </c>
      <c r="B108" s="182" t="s">
        <v>644</v>
      </c>
      <c r="C108" s="26" t="s">
        <v>645</v>
      </c>
      <c r="D108" s="41">
        <v>1</v>
      </c>
      <c r="E108" s="104">
        <v>10700</v>
      </c>
      <c r="F108" s="105">
        <v>10700</v>
      </c>
      <c r="G108" s="153">
        <v>0</v>
      </c>
      <c r="H108" s="104">
        <v>0</v>
      </c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customFormat="1" ht="17.850000000000001" customHeight="1" x14ac:dyDescent="0.25">
      <c r="A109" s="26">
        <v>4</v>
      </c>
      <c r="B109" s="182" t="s">
        <v>644</v>
      </c>
      <c r="C109" s="26" t="s">
        <v>646</v>
      </c>
      <c r="D109" s="41">
        <v>1</v>
      </c>
      <c r="E109" s="104">
        <v>10700</v>
      </c>
      <c r="F109" s="105">
        <v>10700</v>
      </c>
      <c r="G109" s="153">
        <v>0</v>
      </c>
      <c r="H109" s="104">
        <v>0</v>
      </c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customFormat="1" ht="24.4" customHeight="1" x14ac:dyDescent="0.25">
      <c r="A110" s="26">
        <v>5</v>
      </c>
      <c r="B110" s="182" t="s">
        <v>647</v>
      </c>
      <c r="C110" s="26" t="s">
        <v>648</v>
      </c>
      <c r="D110" s="41">
        <v>1</v>
      </c>
      <c r="E110" s="104">
        <v>96000</v>
      </c>
      <c r="F110" s="105">
        <v>96000</v>
      </c>
      <c r="G110" s="153">
        <v>0</v>
      </c>
      <c r="H110" s="104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customFormat="1" ht="17.850000000000001" customHeight="1" x14ac:dyDescent="0.25">
      <c r="A111" s="26">
        <v>6</v>
      </c>
      <c r="B111" s="182" t="s">
        <v>649</v>
      </c>
      <c r="C111" s="26" t="s">
        <v>381</v>
      </c>
      <c r="D111" s="41">
        <v>1</v>
      </c>
      <c r="E111" s="104">
        <v>91000</v>
      </c>
      <c r="F111" s="105">
        <v>91000</v>
      </c>
      <c r="G111" s="153">
        <v>0</v>
      </c>
      <c r="H111" s="104">
        <v>0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customFormat="1" ht="17.850000000000001" customHeight="1" x14ac:dyDescent="0.25">
      <c r="A112" s="26">
        <v>7</v>
      </c>
      <c r="B112" s="182" t="s">
        <v>67</v>
      </c>
      <c r="C112" s="26" t="s">
        <v>381</v>
      </c>
      <c r="D112" s="41">
        <v>1</v>
      </c>
      <c r="E112" s="104">
        <v>177000</v>
      </c>
      <c r="F112" s="105">
        <v>177000</v>
      </c>
      <c r="G112" s="153">
        <v>0</v>
      </c>
      <c r="H112" s="104">
        <v>0</v>
      </c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customFormat="1" ht="17.100000000000001" customHeight="1" x14ac:dyDescent="0.25">
      <c r="A113" s="26">
        <v>8</v>
      </c>
      <c r="B113" s="182" t="s">
        <v>650</v>
      </c>
      <c r="C113" s="26" t="s">
        <v>651</v>
      </c>
      <c r="D113" s="41">
        <v>1</v>
      </c>
      <c r="E113" s="104">
        <v>44120</v>
      </c>
      <c r="F113" s="105">
        <v>44120</v>
      </c>
      <c r="G113" s="153">
        <v>0</v>
      </c>
      <c r="H113" s="104">
        <v>0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customFormat="1" ht="17.850000000000001" customHeight="1" x14ac:dyDescent="0.25">
      <c r="A114" s="26">
        <v>9</v>
      </c>
      <c r="B114" s="182" t="s">
        <v>650</v>
      </c>
      <c r="C114" s="26" t="s">
        <v>651</v>
      </c>
      <c r="D114" s="41">
        <v>2</v>
      </c>
      <c r="E114" s="104">
        <v>75240</v>
      </c>
      <c r="F114" s="105">
        <v>75240</v>
      </c>
      <c r="G114" s="153">
        <v>0</v>
      </c>
      <c r="H114" s="104">
        <v>0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customFormat="1" ht="15" x14ac:dyDescent="0.25">
      <c r="A115" s="26">
        <v>10</v>
      </c>
      <c r="B115" s="182" t="s">
        <v>652</v>
      </c>
      <c r="C115" s="26" t="s">
        <v>646</v>
      </c>
      <c r="D115" s="41">
        <v>1</v>
      </c>
      <c r="E115" s="104">
        <v>47500</v>
      </c>
      <c r="F115" s="105">
        <v>47500</v>
      </c>
      <c r="G115" s="153">
        <v>0</v>
      </c>
      <c r="H115" s="104">
        <v>0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customFormat="1" ht="15" x14ac:dyDescent="0.25">
      <c r="A116" s="26">
        <v>11</v>
      </c>
      <c r="B116" s="182" t="s">
        <v>653</v>
      </c>
      <c r="C116" s="26" t="s">
        <v>654</v>
      </c>
      <c r="D116" s="41">
        <v>1</v>
      </c>
      <c r="E116" s="104">
        <v>10500</v>
      </c>
      <c r="F116" s="105">
        <v>10500</v>
      </c>
      <c r="G116" s="153">
        <v>0</v>
      </c>
      <c r="H116" s="104">
        <v>0</v>
      </c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customFormat="1" ht="15" x14ac:dyDescent="0.25">
      <c r="A117" s="26">
        <v>12</v>
      </c>
      <c r="B117" s="182" t="s">
        <v>655</v>
      </c>
      <c r="C117" s="26" t="s">
        <v>656</v>
      </c>
      <c r="D117" s="41">
        <v>1</v>
      </c>
      <c r="E117" s="104">
        <v>72000</v>
      </c>
      <c r="F117" s="105">
        <v>72000</v>
      </c>
      <c r="G117" s="153">
        <v>0</v>
      </c>
      <c r="H117" s="104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customFormat="1" ht="15" x14ac:dyDescent="0.25">
      <c r="A118" s="26">
        <v>13</v>
      </c>
      <c r="B118" s="182" t="s">
        <v>68</v>
      </c>
      <c r="C118" s="26" t="s">
        <v>645</v>
      </c>
      <c r="D118" s="41">
        <v>1</v>
      </c>
      <c r="E118" s="104">
        <v>75000</v>
      </c>
      <c r="F118" s="105">
        <v>75000</v>
      </c>
      <c r="G118" s="153">
        <v>0</v>
      </c>
      <c r="H118" s="104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customFormat="1" ht="15" x14ac:dyDescent="0.25">
      <c r="A119" s="26">
        <v>14</v>
      </c>
      <c r="B119" s="182" t="s">
        <v>657</v>
      </c>
      <c r="C119" s="26" t="s">
        <v>645</v>
      </c>
      <c r="D119" s="41">
        <v>1</v>
      </c>
      <c r="E119" s="104">
        <v>84000</v>
      </c>
      <c r="F119" s="105">
        <v>84000</v>
      </c>
      <c r="G119" s="153">
        <v>0</v>
      </c>
      <c r="H119" s="104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customFormat="1" ht="15" x14ac:dyDescent="0.25">
      <c r="A120" s="26">
        <v>15</v>
      </c>
      <c r="B120" s="177" t="s">
        <v>658</v>
      </c>
      <c r="C120" s="26" t="s">
        <v>654</v>
      </c>
      <c r="D120" s="41">
        <v>1</v>
      </c>
      <c r="E120" s="104">
        <v>79800</v>
      </c>
      <c r="F120" s="105">
        <v>79800</v>
      </c>
      <c r="G120" s="153">
        <v>0</v>
      </c>
      <c r="H120" s="104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customFormat="1" ht="15" x14ac:dyDescent="0.25">
      <c r="A121" s="26">
        <v>16</v>
      </c>
      <c r="B121" s="182" t="s">
        <v>34</v>
      </c>
      <c r="C121" s="26" t="s">
        <v>643</v>
      </c>
      <c r="D121" s="41">
        <v>1</v>
      </c>
      <c r="E121" s="104">
        <v>15000</v>
      </c>
      <c r="F121" s="105">
        <v>15000</v>
      </c>
      <c r="G121" s="153">
        <v>0</v>
      </c>
      <c r="H121" s="104">
        <v>3000</v>
      </c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customFormat="1" ht="15" x14ac:dyDescent="0.25">
      <c r="A122" s="26">
        <v>17</v>
      </c>
      <c r="B122" s="182" t="s">
        <v>250</v>
      </c>
      <c r="C122" s="26" t="s">
        <v>645</v>
      </c>
      <c r="D122" s="41">
        <v>1</v>
      </c>
      <c r="E122" s="104">
        <v>8900</v>
      </c>
      <c r="F122" s="105">
        <v>8900</v>
      </c>
      <c r="G122" s="153">
        <v>0</v>
      </c>
      <c r="H122" s="104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customFormat="1" ht="15" x14ac:dyDescent="0.25">
      <c r="A123" s="26">
        <v>18</v>
      </c>
      <c r="B123" s="182" t="s">
        <v>659</v>
      </c>
      <c r="C123" s="26" t="s">
        <v>381</v>
      </c>
      <c r="D123" s="41">
        <v>1</v>
      </c>
      <c r="E123" s="104">
        <v>42000</v>
      </c>
      <c r="F123" s="105">
        <v>42000</v>
      </c>
      <c r="G123" s="153">
        <v>0</v>
      </c>
      <c r="H123" s="104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customFormat="1" ht="15" x14ac:dyDescent="0.25">
      <c r="A124" s="26">
        <v>19</v>
      </c>
      <c r="B124" s="182" t="s">
        <v>660</v>
      </c>
      <c r="C124" s="26" t="s">
        <v>646</v>
      </c>
      <c r="D124" s="41">
        <v>1</v>
      </c>
      <c r="E124" s="104">
        <v>55290</v>
      </c>
      <c r="F124" s="105">
        <v>55290</v>
      </c>
      <c r="G124" s="153">
        <v>0</v>
      </c>
      <c r="H124" s="104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s="6" customFormat="1" ht="14.25" x14ac:dyDescent="0.2">
      <c r="A125" s="11">
        <v>4</v>
      </c>
      <c r="B125" s="204" t="s">
        <v>1076</v>
      </c>
      <c r="C125" s="205"/>
      <c r="D125" s="35">
        <f>SUM(D126:D131)</f>
        <v>6</v>
      </c>
      <c r="E125" s="240">
        <f t="shared" ref="E125:H125" si="5">SUM(E126:E131)</f>
        <v>63400</v>
      </c>
      <c r="F125" s="240">
        <f t="shared" si="5"/>
        <v>48400</v>
      </c>
      <c r="G125" s="240">
        <f t="shared" si="5"/>
        <v>15000</v>
      </c>
      <c r="H125" s="240">
        <f t="shared" si="5"/>
        <v>18359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customFormat="1" ht="15" x14ac:dyDescent="0.25">
      <c r="A126" s="58">
        <v>1</v>
      </c>
      <c r="B126" s="176" t="s">
        <v>15</v>
      </c>
      <c r="C126" s="58" t="s">
        <v>432</v>
      </c>
      <c r="D126" s="58">
        <v>1</v>
      </c>
      <c r="E126" s="59">
        <v>13000</v>
      </c>
      <c r="F126" s="59">
        <v>13000</v>
      </c>
      <c r="G126" s="154"/>
      <c r="H126" s="60">
        <v>0</v>
      </c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customFormat="1" ht="15" x14ac:dyDescent="0.25">
      <c r="A127" s="58">
        <v>2</v>
      </c>
      <c r="B127" s="176" t="s">
        <v>16</v>
      </c>
      <c r="C127" s="58" t="s">
        <v>432</v>
      </c>
      <c r="D127" s="58">
        <v>1</v>
      </c>
      <c r="E127" s="59">
        <v>7000</v>
      </c>
      <c r="F127" s="59">
        <v>7000</v>
      </c>
      <c r="G127" s="154"/>
      <c r="H127" s="60">
        <v>699</v>
      </c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customFormat="1" ht="15" x14ac:dyDescent="0.25">
      <c r="A128" s="58">
        <v>5</v>
      </c>
      <c r="B128" s="176" t="s">
        <v>433</v>
      </c>
      <c r="C128" s="58" t="s">
        <v>432</v>
      </c>
      <c r="D128" s="58">
        <v>1</v>
      </c>
      <c r="E128" s="59">
        <f t="shared" ref="E128:E130" si="6">F128</f>
        <v>10500</v>
      </c>
      <c r="F128" s="59">
        <v>10500</v>
      </c>
      <c r="G128" s="154"/>
      <c r="H128" s="59">
        <v>2100</v>
      </c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customFormat="1" ht="15" x14ac:dyDescent="0.25">
      <c r="A129" s="58">
        <v>6</v>
      </c>
      <c r="B129" s="176" t="s">
        <v>190</v>
      </c>
      <c r="C129" s="58" t="s">
        <v>432</v>
      </c>
      <c r="D129" s="58">
        <v>1</v>
      </c>
      <c r="E129" s="59">
        <f t="shared" si="6"/>
        <v>8900</v>
      </c>
      <c r="F129" s="59">
        <v>8900</v>
      </c>
      <c r="G129" s="154"/>
      <c r="H129" s="59">
        <v>1780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customFormat="1" ht="15" x14ac:dyDescent="0.25">
      <c r="A130" s="58">
        <v>7</v>
      </c>
      <c r="B130" s="176" t="s">
        <v>434</v>
      </c>
      <c r="C130" s="58" t="s">
        <v>432</v>
      </c>
      <c r="D130" s="58">
        <v>1</v>
      </c>
      <c r="E130" s="59">
        <f t="shared" si="6"/>
        <v>9000</v>
      </c>
      <c r="F130" s="59">
        <v>9000</v>
      </c>
      <c r="G130" s="154"/>
      <c r="H130" s="59">
        <v>1780</v>
      </c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customFormat="1" ht="17.100000000000001" customHeight="1" x14ac:dyDescent="0.25">
      <c r="A131" s="58">
        <v>8</v>
      </c>
      <c r="B131" s="249" t="s">
        <v>1067</v>
      </c>
      <c r="C131" s="237"/>
      <c r="D131" s="41">
        <v>1</v>
      </c>
      <c r="E131" s="153">
        <v>15000</v>
      </c>
      <c r="F131" s="105"/>
      <c r="G131" s="153">
        <v>15000</v>
      </c>
      <c r="H131" s="104">
        <v>12000</v>
      </c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s="6" customFormat="1" ht="14.25" x14ac:dyDescent="0.2">
      <c r="A132" s="11">
        <v>5</v>
      </c>
      <c r="B132" s="204" t="s">
        <v>1077</v>
      </c>
      <c r="C132" s="205"/>
      <c r="D132" s="35">
        <f>SUM(D133:D141)</f>
        <v>9</v>
      </c>
      <c r="E132" s="99">
        <f>SUM(E133:E141)</f>
        <v>166240</v>
      </c>
      <c r="F132" s="100">
        <f>SUM(F133:F141)</f>
        <v>166240</v>
      </c>
      <c r="G132" s="152">
        <f>SUM(G133:G141)</f>
        <v>0</v>
      </c>
      <c r="H132" s="99">
        <f>SUM(H133:H141)</f>
        <v>43573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customFormat="1" ht="15" x14ac:dyDescent="0.25">
      <c r="A133" s="26" t="s">
        <v>164</v>
      </c>
      <c r="B133" s="182" t="s">
        <v>342</v>
      </c>
      <c r="C133" s="26" t="s">
        <v>1078</v>
      </c>
      <c r="D133" s="41">
        <v>1</v>
      </c>
      <c r="E133" s="104">
        <v>14990</v>
      </c>
      <c r="F133" s="105">
        <v>14990</v>
      </c>
      <c r="G133" s="153">
        <v>0</v>
      </c>
      <c r="H133" s="104">
        <v>2998</v>
      </c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customFormat="1" ht="15" x14ac:dyDescent="0.25">
      <c r="A134" s="26">
        <v>2</v>
      </c>
      <c r="B134" s="182" t="s">
        <v>41</v>
      </c>
      <c r="C134" s="26" t="s">
        <v>1078</v>
      </c>
      <c r="D134" s="41">
        <v>1</v>
      </c>
      <c r="E134" s="104">
        <v>8000</v>
      </c>
      <c r="F134" s="105">
        <v>8000</v>
      </c>
      <c r="G134" s="153">
        <v>0</v>
      </c>
      <c r="H134" s="104">
        <v>3200</v>
      </c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customFormat="1" ht="15" x14ac:dyDescent="0.25">
      <c r="A135" s="26">
        <v>3</v>
      </c>
      <c r="B135" s="182" t="s">
        <v>343</v>
      </c>
      <c r="C135" s="26" t="s">
        <v>1078</v>
      </c>
      <c r="D135" s="41">
        <v>1</v>
      </c>
      <c r="E135" s="104">
        <v>13000</v>
      </c>
      <c r="F135" s="105">
        <v>13000</v>
      </c>
      <c r="G135" s="153">
        <v>0</v>
      </c>
      <c r="H135" s="104">
        <v>5200</v>
      </c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customFormat="1" ht="15" x14ac:dyDescent="0.25">
      <c r="A136" s="26">
        <v>4</v>
      </c>
      <c r="B136" s="182" t="s">
        <v>344</v>
      </c>
      <c r="C136" s="26" t="s">
        <v>1078</v>
      </c>
      <c r="D136" s="41">
        <v>1</v>
      </c>
      <c r="E136" s="104">
        <v>15000</v>
      </c>
      <c r="F136" s="105">
        <v>15000</v>
      </c>
      <c r="G136" s="153">
        <v>0</v>
      </c>
      <c r="H136" s="104">
        <v>6000</v>
      </c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customFormat="1" ht="15" x14ac:dyDescent="0.25">
      <c r="A137" s="26">
        <v>5</v>
      </c>
      <c r="B137" s="182" t="s">
        <v>345</v>
      </c>
      <c r="C137" s="26" t="s">
        <v>1078</v>
      </c>
      <c r="D137" s="41">
        <v>1</v>
      </c>
      <c r="E137" s="104">
        <v>75000</v>
      </c>
      <c r="F137" s="105">
        <v>75000</v>
      </c>
      <c r="G137" s="153">
        <v>0</v>
      </c>
      <c r="H137" s="104">
        <v>20625</v>
      </c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customFormat="1" ht="15" x14ac:dyDescent="0.25">
      <c r="A138" s="26">
        <v>6</v>
      </c>
      <c r="B138" s="182" t="s">
        <v>346</v>
      </c>
      <c r="C138" s="26" t="s">
        <v>1078</v>
      </c>
      <c r="D138" s="41">
        <v>1</v>
      </c>
      <c r="E138" s="104">
        <v>12500</v>
      </c>
      <c r="F138" s="105">
        <v>12500</v>
      </c>
      <c r="G138" s="153">
        <v>0</v>
      </c>
      <c r="H138" s="104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customFormat="1" ht="15" x14ac:dyDescent="0.25">
      <c r="A139" s="26">
        <v>7</v>
      </c>
      <c r="B139" s="182" t="s">
        <v>347</v>
      </c>
      <c r="C139" s="26" t="s">
        <v>1078</v>
      </c>
      <c r="D139" s="41">
        <v>1</v>
      </c>
      <c r="E139" s="104">
        <v>9850</v>
      </c>
      <c r="F139" s="105">
        <v>9850</v>
      </c>
      <c r="G139" s="153">
        <v>0</v>
      </c>
      <c r="H139" s="104">
        <v>1970</v>
      </c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customFormat="1" ht="15" x14ac:dyDescent="0.25">
      <c r="A140" s="26">
        <v>8</v>
      </c>
      <c r="B140" s="182" t="s">
        <v>348</v>
      </c>
      <c r="C140" s="26" t="s">
        <v>1078</v>
      </c>
      <c r="D140" s="41">
        <v>1</v>
      </c>
      <c r="E140" s="104">
        <v>8900</v>
      </c>
      <c r="F140" s="105">
        <v>8900</v>
      </c>
      <c r="G140" s="153">
        <v>0</v>
      </c>
      <c r="H140" s="104">
        <v>1780</v>
      </c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customFormat="1" ht="15" x14ac:dyDescent="0.25">
      <c r="A141" s="26">
        <v>9</v>
      </c>
      <c r="B141" s="182" t="s">
        <v>349</v>
      </c>
      <c r="C141" s="26" t="s">
        <v>1078</v>
      </c>
      <c r="D141" s="41">
        <v>1</v>
      </c>
      <c r="E141" s="104">
        <v>9000</v>
      </c>
      <c r="F141" s="105">
        <v>9000</v>
      </c>
      <c r="G141" s="153">
        <v>0</v>
      </c>
      <c r="H141" s="104">
        <v>1800</v>
      </c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s="9" customFormat="1" ht="31.5" customHeight="1" x14ac:dyDescent="0.2">
      <c r="A142" s="11">
        <v>6</v>
      </c>
      <c r="B142" s="245" t="s">
        <v>17</v>
      </c>
      <c r="C142" s="244"/>
      <c r="D142" s="35">
        <f>SUM(D143:D145)</f>
        <v>3</v>
      </c>
      <c r="E142" s="99">
        <f>SUM(E143:E145)</f>
        <v>100000</v>
      </c>
      <c r="F142" s="99">
        <f t="shared" ref="F142:H142" si="7">SUM(F143:F145)</f>
        <v>70000</v>
      </c>
      <c r="G142" s="99">
        <f t="shared" si="7"/>
        <v>30000</v>
      </c>
      <c r="H142" s="99">
        <f t="shared" si="7"/>
        <v>52000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s="10" customFormat="1" ht="21.75" customHeight="1" x14ac:dyDescent="0.2">
      <c r="A143" s="20">
        <v>1</v>
      </c>
      <c r="B143" s="248" t="s">
        <v>341</v>
      </c>
      <c r="C143" s="20"/>
      <c r="D143" s="41">
        <v>1</v>
      </c>
      <c r="E143" s="106">
        <f t="shared" ref="E143:E235" si="8">F143</f>
        <v>70000</v>
      </c>
      <c r="F143" s="107">
        <v>70000</v>
      </c>
      <c r="G143" s="155"/>
      <c r="H143" s="107">
        <v>28000</v>
      </c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s="10" customFormat="1" ht="21.75" customHeight="1" x14ac:dyDescent="0.2">
      <c r="A144" s="20">
        <v>2</v>
      </c>
      <c r="B144" s="248" t="s">
        <v>1067</v>
      </c>
      <c r="C144" s="20"/>
      <c r="D144" s="41">
        <v>1</v>
      </c>
      <c r="E144" s="106">
        <v>15000</v>
      </c>
      <c r="F144" s="107"/>
      <c r="G144" s="155">
        <v>15000</v>
      </c>
      <c r="H144" s="107">
        <v>12000</v>
      </c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s="10" customFormat="1" ht="21.75" customHeight="1" x14ac:dyDescent="0.2">
      <c r="A145" s="20">
        <v>3</v>
      </c>
      <c r="B145" s="248" t="s">
        <v>1081</v>
      </c>
      <c r="C145" s="20"/>
      <c r="D145" s="41">
        <v>1</v>
      </c>
      <c r="E145" s="106">
        <v>15000</v>
      </c>
      <c r="F145" s="107"/>
      <c r="G145" s="155">
        <v>15000</v>
      </c>
      <c r="H145" s="107">
        <v>12000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s="6" customFormat="1" ht="14.25" x14ac:dyDescent="0.2">
      <c r="A146" s="11">
        <v>7</v>
      </c>
      <c r="B146" s="217" t="s">
        <v>23</v>
      </c>
      <c r="C146" s="218"/>
      <c r="D146" s="35">
        <f>SUM(D147:D165)</f>
        <v>26</v>
      </c>
      <c r="E146" s="240">
        <f>SUM(E147:E165)</f>
        <v>253400</v>
      </c>
      <c r="F146" s="240">
        <f t="shared" ref="F146:H146" si="9">SUM(F147:F165)</f>
        <v>103400</v>
      </c>
      <c r="G146" s="240">
        <f t="shared" si="9"/>
        <v>150000</v>
      </c>
      <c r="H146" s="240">
        <f t="shared" si="9"/>
        <v>40000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customFormat="1" ht="24.4" customHeight="1" x14ac:dyDescent="0.25">
      <c r="A147" s="61">
        <v>1</v>
      </c>
      <c r="B147" s="183" t="s">
        <v>25</v>
      </c>
      <c r="C147" s="26" t="s">
        <v>1079</v>
      </c>
      <c r="D147" s="62">
        <v>1</v>
      </c>
      <c r="E147" s="104">
        <v>5000</v>
      </c>
      <c r="F147" s="105">
        <v>0</v>
      </c>
      <c r="G147" s="153">
        <v>5000</v>
      </c>
      <c r="H147" s="10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customFormat="1" ht="24.4" customHeight="1" x14ac:dyDescent="0.25">
      <c r="A148" s="61">
        <v>2</v>
      </c>
      <c r="B148" s="183" t="s">
        <v>25</v>
      </c>
      <c r="C148" s="26" t="s">
        <v>1079</v>
      </c>
      <c r="D148" s="62">
        <v>1</v>
      </c>
      <c r="E148" s="104">
        <v>4900</v>
      </c>
      <c r="F148" s="105">
        <v>0</v>
      </c>
      <c r="G148" s="153">
        <v>4900</v>
      </c>
      <c r="H148" s="104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customFormat="1" ht="25.15" customHeight="1" x14ac:dyDescent="0.25">
      <c r="A149" s="61">
        <v>3</v>
      </c>
      <c r="B149" s="183" t="s">
        <v>246</v>
      </c>
      <c r="C149" s="26" t="s">
        <v>1079</v>
      </c>
      <c r="D149" s="62">
        <v>1</v>
      </c>
      <c r="E149" s="104">
        <v>5000</v>
      </c>
      <c r="F149" s="105">
        <v>0</v>
      </c>
      <c r="G149" s="153">
        <v>5000</v>
      </c>
      <c r="H149" s="104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customFormat="1" ht="24.4" customHeight="1" x14ac:dyDescent="0.25">
      <c r="A150" s="61">
        <v>4</v>
      </c>
      <c r="B150" s="183" t="s">
        <v>245</v>
      </c>
      <c r="C150" s="26" t="s">
        <v>1079</v>
      </c>
      <c r="D150" s="62">
        <v>1</v>
      </c>
      <c r="E150" s="104">
        <v>15000</v>
      </c>
      <c r="F150" s="105">
        <v>15000</v>
      </c>
      <c r="G150" s="153">
        <v>0</v>
      </c>
      <c r="H150" s="104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customFormat="1" ht="24.4" customHeight="1" x14ac:dyDescent="0.25">
      <c r="A151" s="61">
        <v>5</v>
      </c>
      <c r="B151" s="183" t="s">
        <v>249</v>
      </c>
      <c r="C151" s="26" t="s">
        <v>1079</v>
      </c>
      <c r="D151" s="62">
        <v>3</v>
      </c>
      <c r="E151" s="104">
        <v>9600</v>
      </c>
      <c r="F151" s="105">
        <v>0</v>
      </c>
      <c r="G151" s="153">
        <v>9600</v>
      </c>
      <c r="H151" s="104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customFormat="1" ht="25.15" customHeight="1" x14ac:dyDescent="0.25">
      <c r="A152" s="61">
        <v>6</v>
      </c>
      <c r="B152" s="183" t="s">
        <v>248</v>
      </c>
      <c r="C152" s="26" t="s">
        <v>1079</v>
      </c>
      <c r="D152" s="62">
        <v>3</v>
      </c>
      <c r="E152" s="104">
        <v>12000</v>
      </c>
      <c r="F152" s="105">
        <v>0</v>
      </c>
      <c r="G152" s="153">
        <v>12000</v>
      </c>
      <c r="H152" s="104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customFormat="1" ht="24.4" customHeight="1" x14ac:dyDescent="0.25">
      <c r="A153" s="61">
        <v>7</v>
      </c>
      <c r="B153" s="183" t="s">
        <v>247</v>
      </c>
      <c r="C153" s="26" t="s">
        <v>1079</v>
      </c>
      <c r="D153" s="62">
        <v>1</v>
      </c>
      <c r="E153" s="104">
        <v>5300</v>
      </c>
      <c r="F153" s="105">
        <v>0</v>
      </c>
      <c r="G153" s="153">
        <v>5300</v>
      </c>
      <c r="H153" s="104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customFormat="1" ht="24.4" customHeight="1" x14ac:dyDescent="0.25">
      <c r="A154" s="61">
        <v>8</v>
      </c>
      <c r="B154" s="183" t="s">
        <v>145</v>
      </c>
      <c r="C154" s="26" t="s">
        <v>1079</v>
      </c>
      <c r="D154" s="62">
        <v>1</v>
      </c>
      <c r="E154" s="104">
        <v>5500</v>
      </c>
      <c r="F154" s="105">
        <v>0</v>
      </c>
      <c r="G154" s="153">
        <v>5500</v>
      </c>
      <c r="H154" s="104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customFormat="1" ht="25.15" customHeight="1" x14ac:dyDescent="0.25">
      <c r="A155" s="61">
        <v>9</v>
      </c>
      <c r="B155" s="183" t="s">
        <v>145</v>
      </c>
      <c r="C155" s="26" t="s">
        <v>1079</v>
      </c>
      <c r="D155" s="62">
        <v>1</v>
      </c>
      <c r="E155" s="104">
        <v>5500</v>
      </c>
      <c r="F155" s="105">
        <v>0</v>
      </c>
      <c r="G155" s="153">
        <v>5500</v>
      </c>
      <c r="H155" s="104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customFormat="1" ht="24.4" customHeight="1" x14ac:dyDescent="0.25">
      <c r="A156" s="61">
        <v>10</v>
      </c>
      <c r="B156" s="183" t="s">
        <v>737</v>
      </c>
      <c r="C156" s="26" t="s">
        <v>1079</v>
      </c>
      <c r="D156" s="62">
        <v>1</v>
      </c>
      <c r="E156" s="104">
        <v>70000</v>
      </c>
      <c r="F156" s="105">
        <v>70000</v>
      </c>
      <c r="G156" s="153">
        <v>0</v>
      </c>
      <c r="H156" s="104">
        <v>28000</v>
      </c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customFormat="1" ht="24.4" customHeight="1" x14ac:dyDescent="0.25">
      <c r="A157" s="61">
        <v>11</v>
      </c>
      <c r="B157" s="183" t="s">
        <v>93</v>
      </c>
      <c r="C157" s="26" t="s">
        <v>1079</v>
      </c>
      <c r="D157" s="62">
        <v>1</v>
      </c>
      <c r="E157" s="104">
        <v>9900</v>
      </c>
      <c r="F157" s="105">
        <v>0</v>
      </c>
      <c r="G157" s="153">
        <v>9900</v>
      </c>
      <c r="H157" s="104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customFormat="1" ht="25.15" customHeight="1" x14ac:dyDescent="0.25">
      <c r="A158" s="61">
        <v>12</v>
      </c>
      <c r="B158" s="183" t="s">
        <v>28</v>
      </c>
      <c r="C158" s="26" t="s">
        <v>1079</v>
      </c>
      <c r="D158" s="62">
        <v>1</v>
      </c>
      <c r="E158" s="104">
        <v>13000</v>
      </c>
      <c r="F158" s="105">
        <v>0</v>
      </c>
      <c r="G158" s="153">
        <v>13000</v>
      </c>
      <c r="H158" s="104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customFormat="1" ht="24.4" customHeight="1" x14ac:dyDescent="0.25">
      <c r="A159" s="61">
        <v>13</v>
      </c>
      <c r="B159" s="183" t="s">
        <v>28</v>
      </c>
      <c r="C159" s="26" t="s">
        <v>1079</v>
      </c>
      <c r="D159" s="62">
        <v>1</v>
      </c>
      <c r="E159" s="104">
        <v>13000</v>
      </c>
      <c r="F159" s="105">
        <v>0</v>
      </c>
      <c r="G159" s="153">
        <v>13000</v>
      </c>
      <c r="H159" s="104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customFormat="1" ht="25.15" customHeight="1" x14ac:dyDescent="0.25">
      <c r="A160" s="61">
        <v>14</v>
      </c>
      <c r="B160" s="183" t="s">
        <v>28</v>
      </c>
      <c r="C160" s="26" t="s">
        <v>1079</v>
      </c>
      <c r="D160" s="62">
        <v>1</v>
      </c>
      <c r="E160" s="104">
        <v>12000</v>
      </c>
      <c r="F160" s="105">
        <v>0</v>
      </c>
      <c r="G160" s="153">
        <v>12000</v>
      </c>
      <c r="H160" s="104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customFormat="1" ht="24.4" customHeight="1" x14ac:dyDescent="0.25">
      <c r="A161" s="61">
        <v>15</v>
      </c>
      <c r="B161" s="183" t="s">
        <v>28</v>
      </c>
      <c r="C161" s="26" t="s">
        <v>1079</v>
      </c>
      <c r="D161" s="62">
        <v>1</v>
      </c>
      <c r="E161" s="104">
        <v>14300</v>
      </c>
      <c r="F161" s="105">
        <v>0</v>
      </c>
      <c r="G161" s="153">
        <v>14300</v>
      </c>
      <c r="H161" s="104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customFormat="1" ht="24.4" customHeight="1" x14ac:dyDescent="0.25">
      <c r="A162" s="61">
        <v>16</v>
      </c>
      <c r="B162" s="183" t="s">
        <v>251</v>
      </c>
      <c r="C162" s="26" t="s">
        <v>1079</v>
      </c>
      <c r="D162" s="62">
        <v>1</v>
      </c>
      <c r="E162" s="104">
        <v>9500</v>
      </c>
      <c r="F162" s="105">
        <v>9500</v>
      </c>
      <c r="G162" s="153">
        <v>0</v>
      </c>
      <c r="H162" s="104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customFormat="1" ht="25.15" customHeight="1" x14ac:dyDescent="0.25">
      <c r="A163" s="61">
        <v>17</v>
      </c>
      <c r="B163" s="183" t="s">
        <v>250</v>
      </c>
      <c r="C163" s="26" t="s">
        <v>1079</v>
      </c>
      <c r="D163" s="62">
        <v>1</v>
      </c>
      <c r="E163" s="104">
        <v>8900</v>
      </c>
      <c r="F163" s="105">
        <v>8900</v>
      </c>
      <c r="G163" s="153">
        <v>0</v>
      </c>
      <c r="H163" s="104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customFormat="1" ht="24.4" customHeight="1" x14ac:dyDescent="0.25">
      <c r="A164" s="61">
        <v>18</v>
      </c>
      <c r="B164" s="183" t="s">
        <v>129</v>
      </c>
      <c r="C164" s="26" t="s">
        <v>1079</v>
      </c>
      <c r="D164" s="62">
        <v>4</v>
      </c>
      <c r="E164" s="104">
        <v>20000</v>
      </c>
      <c r="F164" s="105">
        <v>0</v>
      </c>
      <c r="G164" s="153">
        <v>20000</v>
      </c>
      <c r="H164" s="104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customFormat="1" ht="17.100000000000001" customHeight="1" x14ac:dyDescent="0.25">
      <c r="A165" s="61">
        <v>19</v>
      </c>
      <c r="B165" s="249" t="s">
        <v>1067</v>
      </c>
      <c r="C165" s="237"/>
      <c r="D165" s="41">
        <v>1</v>
      </c>
      <c r="E165" s="153">
        <v>15000</v>
      </c>
      <c r="F165" s="105"/>
      <c r="G165" s="153">
        <v>15000</v>
      </c>
      <c r="H165" s="104">
        <v>12000</v>
      </c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s="6" customFormat="1" ht="14.25" x14ac:dyDescent="0.2">
      <c r="A166" s="11">
        <v>8</v>
      </c>
      <c r="B166" s="196" t="s">
        <v>1080</v>
      </c>
      <c r="C166" s="197"/>
      <c r="D166" s="49">
        <f>SUM(D167:D181)</f>
        <v>15</v>
      </c>
      <c r="E166" s="99">
        <f>SUM(E167:E181)</f>
        <v>171150</v>
      </c>
      <c r="F166" s="100">
        <f t="shared" ref="F166:G166" si="10">SUM(F167:F181)</f>
        <v>171150</v>
      </c>
      <c r="G166" s="152">
        <f t="shared" si="10"/>
        <v>0</v>
      </c>
      <c r="H166" s="99">
        <f>SUM(H167:H181)</f>
        <v>5300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customFormat="1" ht="24.4" customHeight="1" x14ac:dyDescent="0.25">
      <c r="A167" s="26" t="s">
        <v>164</v>
      </c>
      <c r="B167" s="182" t="s">
        <v>26</v>
      </c>
      <c r="C167" s="26" t="s">
        <v>438</v>
      </c>
      <c r="D167" s="41">
        <v>1</v>
      </c>
      <c r="E167" s="104">
        <v>15710</v>
      </c>
      <c r="F167" s="105">
        <v>15710</v>
      </c>
      <c r="G167" s="153">
        <v>0</v>
      </c>
      <c r="H167" s="104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customFormat="1" ht="25.15" customHeight="1" x14ac:dyDescent="0.25">
      <c r="A168" s="26" t="s">
        <v>166</v>
      </c>
      <c r="B168" s="182" t="s">
        <v>22</v>
      </c>
      <c r="C168" s="26" t="s">
        <v>438</v>
      </c>
      <c r="D168" s="41">
        <v>1</v>
      </c>
      <c r="E168" s="104">
        <v>14500</v>
      </c>
      <c r="F168" s="105">
        <v>14500</v>
      </c>
      <c r="G168" s="153">
        <v>0</v>
      </c>
      <c r="H168" s="104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customFormat="1" ht="24.4" customHeight="1" x14ac:dyDescent="0.25">
      <c r="A169" s="26" t="s">
        <v>168</v>
      </c>
      <c r="B169" s="182" t="s">
        <v>439</v>
      </c>
      <c r="C169" s="26" t="s">
        <v>438</v>
      </c>
      <c r="D169" s="41">
        <v>1</v>
      </c>
      <c r="E169" s="104">
        <v>5200</v>
      </c>
      <c r="F169" s="105">
        <v>5200</v>
      </c>
      <c r="G169" s="153">
        <v>0</v>
      </c>
      <c r="H169" s="104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customFormat="1" ht="25.15" customHeight="1" x14ac:dyDescent="0.25">
      <c r="A170" s="26" t="s">
        <v>169</v>
      </c>
      <c r="B170" s="182" t="s">
        <v>440</v>
      </c>
      <c r="C170" s="26" t="s">
        <v>438</v>
      </c>
      <c r="D170" s="41">
        <v>1</v>
      </c>
      <c r="E170" s="104">
        <v>7800</v>
      </c>
      <c r="F170" s="105">
        <v>7800</v>
      </c>
      <c r="G170" s="153">
        <v>0</v>
      </c>
      <c r="H170" s="104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customFormat="1" ht="24.4" customHeight="1" x14ac:dyDescent="0.25">
      <c r="A171" s="26" t="s">
        <v>270</v>
      </c>
      <c r="B171" s="182" t="s">
        <v>441</v>
      </c>
      <c r="C171" s="26" t="s">
        <v>438</v>
      </c>
      <c r="D171" s="41">
        <v>1</v>
      </c>
      <c r="E171" s="104">
        <v>32660</v>
      </c>
      <c r="F171" s="105">
        <v>32660</v>
      </c>
      <c r="G171" s="153">
        <v>0</v>
      </c>
      <c r="H171" s="104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customFormat="1" ht="24.4" customHeight="1" x14ac:dyDescent="0.25">
      <c r="A172" s="26" t="s">
        <v>271</v>
      </c>
      <c r="B172" s="182" t="s">
        <v>19</v>
      </c>
      <c r="C172" s="26" t="s">
        <v>438</v>
      </c>
      <c r="D172" s="41">
        <v>1</v>
      </c>
      <c r="E172" s="104">
        <v>5300</v>
      </c>
      <c r="F172" s="105">
        <v>5300</v>
      </c>
      <c r="G172" s="153">
        <v>0</v>
      </c>
      <c r="H172" s="104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customFormat="1" ht="24.4" customHeight="1" x14ac:dyDescent="0.25">
      <c r="A173" s="26" t="s">
        <v>273</v>
      </c>
      <c r="B173" s="182" t="s">
        <v>442</v>
      </c>
      <c r="C173" s="26" t="s">
        <v>438</v>
      </c>
      <c r="D173" s="41">
        <v>1</v>
      </c>
      <c r="E173" s="104">
        <v>5500</v>
      </c>
      <c r="F173" s="105">
        <v>5500</v>
      </c>
      <c r="G173" s="153">
        <v>0</v>
      </c>
      <c r="H173" s="104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customFormat="1" ht="25.15" customHeight="1" x14ac:dyDescent="0.25">
      <c r="A174" s="26" t="s">
        <v>275</v>
      </c>
      <c r="B174" s="182" t="s">
        <v>95</v>
      </c>
      <c r="C174" s="26" t="s">
        <v>438</v>
      </c>
      <c r="D174" s="41">
        <v>1</v>
      </c>
      <c r="E174" s="104">
        <v>6480</v>
      </c>
      <c r="F174" s="105">
        <v>6480</v>
      </c>
      <c r="G174" s="153">
        <v>0</v>
      </c>
      <c r="H174" s="104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customFormat="1" ht="24.4" customHeight="1" x14ac:dyDescent="0.25">
      <c r="A175" s="26" t="s">
        <v>277</v>
      </c>
      <c r="B175" s="182" t="s">
        <v>443</v>
      </c>
      <c r="C175" s="26" t="s">
        <v>438</v>
      </c>
      <c r="D175" s="41">
        <v>1</v>
      </c>
      <c r="E175" s="104">
        <v>8000</v>
      </c>
      <c r="F175" s="105">
        <v>8000</v>
      </c>
      <c r="G175" s="153">
        <v>0</v>
      </c>
      <c r="H175" s="104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customFormat="1" ht="24.4" customHeight="1" x14ac:dyDescent="0.25">
      <c r="A176" s="26" t="s">
        <v>278</v>
      </c>
      <c r="B176" s="182" t="s">
        <v>444</v>
      </c>
      <c r="C176" s="26" t="s">
        <v>438</v>
      </c>
      <c r="D176" s="41">
        <v>1</v>
      </c>
      <c r="E176" s="104">
        <v>4500</v>
      </c>
      <c r="F176" s="105">
        <v>4500</v>
      </c>
      <c r="G176" s="153">
        <v>0</v>
      </c>
      <c r="H176" s="104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customFormat="1" ht="24.4" customHeight="1" x14ac:dyDescent="0.25">
      <c r="A177" s="26" t="s">
        <v>279</v>
      </c>
      <c r="B177" s="182" t="s">
        <v>24</v>
      </c>
      <c r="C177" s="26" t="s">
        <v>438</v>
      </c>
      <c r="D177" s="41">
        <v>1</v>
      </c>
      <c r="E177" s="104">
        <v>13000</v>
      </c>
      <c r="F177" s="105">
        <v>13000</v>
      </c>
      <c r="G177" s="153">
        <v>0</v>
      </c>
      <c r="H177" s="104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customFormat="1" ht="25.15" customHeight="1" x14ac:dyDescent="0.25">
      <c r="A178" s="26" t="s">
        <v>281</v>
      </c>
      <c r="B178" s="182" t="s">
        <v>67</v>
      </c>
      <c r="C178" s="26" t="s">
        <v>438</v>
      </c>
      <c r="D178" s="41">
        <v>1</v>
      </c>
      <c r="E178" s="104">
        <v>17500</v>
      </c>
      <c r="F178" s="105">
        <v>17500</v>
      </c>
      <c r="G178" s="153">
        <v>0</v>
      </c>
      <c r="H178" s="104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customFormat="1" ht="25.15" customHeight="1" x14ac:dyDescent="0.25">
      <c r="A179" s="26" t="s">
        <v>282</v>
      </c>
      <c r="B179" s="182" t="s">
        <v>435</v>
      </c>
      <c r="C179" s="26" t="s">
        <v>438</v>
      </c>
      <c r="D179" s="41">
        <v>1</v>
      </c>
      <c r="E179" s="104">
        <v>8500</v>
      </c>
      <c r="F179" s="105">
        <v>8500</v>
      </c>
      <c r="G179" s="153">
        <v>0</v>
      </c>
      <c r="H179" s="104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customFormat="1" ht="24.4" customHeight="1" x14ac:dyDescent="0.25">
      <c r="A180" s="26" t="s">
        <v>284</v>
      </c>
      <c r="B180" s="182" t="s">
        <v>436</v>
      </c>
      <c r="C180" s="26" t="s">
        <v>438</v>
      </c>
      <c r="D180" s="41">
        <v>1</v>
      </c>
      <c r="E180" s="104">
        <v>15000</v>
      </c>
      <c r="F180" s="105">
        <v>15000</v>
      </c>
      <c r="G180" s="153">
        <v>0</v>
      </c>
      <c r="H180" s="104">
        <v>3000</v>
      </c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customFormat="1" ht="24.4" customHeight="1" x14ac:dyDescent="0.25">
      <c r="A181" s="26" t="s">
        <v>285</v>
      </c>
      <c r="B181" s="182" t="s">
        <v>437</v>
      </c>
      <c r="C181" s="26" t="s">
        <v>438</v>
      </c>
      <c r="D181" s="41">
        <v>1</v>
      </c>
      <c r="E181" s="104">
        <v>11500</v>
      </c>
      <c r="F181" s="105">
        <v>11500</v>
      </c>
      <c r="G181" s="153">
        <v>0</v>
      </c>
      <c r="H181" s="104">
        <v>2300</v>
      </c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s="6" customFormat="1" ht="14.25" x14ac:dyDescent="0.2">
      <c r="A182" s="11">
        <v>9</v>
      </c>
      <c r="B182" s="217" t="s">
        <v>1083</v>
      </c>
      <c r="C182" s="218"/>
      <c r="D182" s="35">
        <f>SUM(D183:D187)</f>
        <v>5</v>
      </c>
      <c r="E182" s="99">
        <f>SUM(E183:E187)</f>
        <v>83400</v>
      </c>
      <c r="F182" s="100">
        <f>SUM(F183:F187)</f>
        <v>83400</v>
      </c>
      <c r="G182" s="152">
        <f>SUM(G183:G187)</f>
        <v>0</v>
      </c>
      <c r="H182" s="99">
        <f>SUM(H183:H187)</f>
        <v>15940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customFormat="1" ht="26.25" customHeight="1" x14ac:dyDescent="0.25">
      <c r="A183" s="26" t="s">
        <v>164</v>
      </c>
      <c r="B183" s="182" t="s">
        <v>352</v>
      </c>
      <c r="C183" s="26"/>
      <c r="D183" s="41">
        <v>1</v>
      </c>
      <c r="E183" s="104">
        <v>15000</v>
      </c>
      <c r="F183" s="105">
        <v>15000</v>
      </c>
      <c r="G183" s="153">
        <v>0</v>
      </c>
      <c r="H183" s="104">
        <v>6000</v>
      </c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customFormat="1" ht="26.25" customHeight="1" x14ac:dyDescent="0.25">
      <c r="A184" s="26" t="s">
        <v>166</v>
      </c>
      <c r="B184" s="182" t="s">
        <v>27</v>
      </c>
      <c r="C184" s="26"/>
      <c r="D184" s="41">
        <v>1</v>
      </c>
      <c r="E184" s="104">
        <v>40000</v>
      </c>
      <c r="F184" s="105">
        <v>40000</v>
      </c>
      <c r="G184" s="153">
        <v>0</v>
      </c>
      <c r="H184" s="104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customFormat="1" ht="26.25" customHeight="1" x14ac:dyDescent="0.25">
      <c r="A185" s="26" t="s">
        <v>168</v>
      </c>
      <c r="B185" s="182" t="s">
        <v>330</v>
      </c>
      <c r="C185" s="26"/>
      <c r="D185" s="41">
        <v>1</v>
      </c>
      <c r="E185" s="104">
        <v>10500</v>
      </c>
      <c r="F185" s="105">
        <v>10500</v>
      </c>
      <c r="G185" s="153">
        <v>0</v>
      </c>
      <c r="H185" s="104">
        <v>3675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customFormat="1" ht="26.25" customHeight="1" x14ac:dyDescent="0.25">
      <c r="A186" s="26" t="s">
        <v>169</v>
      </c>
      <c r="B186" s="182" t="s">
        <v>353</v>
      </c>
      <c r="C186" s="26"/>
      <c r="D186" s="41">
        <v>1</v>
      </c>
      <c r="E186" s="104">
        <v>9000</v>
      </c>
      <c r="F186" s="105">
        <v>9000</v>
      </c>
      <c r="G186" s="153">
        <v>0</v>
      </c>
      <c r="H186" s="104">
        <v>3150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customFormat="1" ht="26.25" customHeight="1" x14ac:dyDescent="0.25">
      <c r="A187" s="26" t="s">
        <v>270</v>
      </c>
      <c r="B187" s="182" t="s">
        <v>250</v>
      </c>
      <c r="C187" s="26"/>
      <c r="D187" s="41">
        <v>1</v>
      </c>
      <c r="E187" s="104">
        <v>8900</v>
      </c>
      <c r="F187" s="105">
        <v>8900</v>
      </c>
      <c r="G187" s="153">
        <v>0</v>
      </c>
      <c r="H187" s="104">
        <v>3115</v>
      </c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customFormat="1" ht="17.100000000000001" customHeight="1" x14ac:dyDescent="0.25">
      <c r="A188" s="26" t="s">
        <v>271</v>
      </c>
      <c r="B188" s="249" t="s">
        <v>1067</v>
      </c>
      <c r="C188" s="237"/>
      <c r="D188" s="41">
        <v>1</v>
      </c>
      <c r="E188" s="153">
        <v>15000</v>
      </c>
      <c r="F188" s="105"/>
      <c r="G188" s="153">
        <v>15000</v>
      </c>
      <c r="H188" s="104">
        <v>12000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s="6" customFormat="1" ht="14.25" x14ac:dyDescent="0.2">
      <c r="A189" s="11">
        <v>10</v>
      </c>
      <c r="B189" s="217" t="s">
        <v>29</v>
      </c>
      <c r="C189" s="218"/>
      <c r="D189" s="35">
        <f>SUM(D190:D196)</f>
        <v>7</v>
      </c>
      <c r="E189" s="99">
        <f>SUM(E190:E196)</f>
        <v>107400</v>
      </c>
      <c r="F189" s="99">
        <f t="shared" ref="F189:H189" si="11">SUM(F190:F196)</f>
        <v>107400</v>
      </c>
      <c r="G189" s="99">
        <f t="shared" si="11"/>
        <v>0</v>
      </c>
      <c r="H189" s="99">
        <f t="shared" si="11"/>
        <v>15940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customFormat="1" ht="17.100000000000001" customHeight="1" x14ac:dyDescent="0.25">
      <c r="A190" s="26" t="s">
        <v>164</v>
      </c>
      <c r="B190" s="182" t="s">
        <v>352</v>
      </c>
      <c r="C190" s="26"/>
      <c r="D190" s="41">
        <v>1</v>
      </c>
      <c r="E190" s="104">
        <v>15000</v>
      </c>
      <c r="F190" s="105">
        <v>15000</v>
      </c>
      <c r="G190" s="153">
        <v>0</v>
      </c>
      <c r="H190" s="104">
        <v>6000</v>
      </c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customFormat="1" ht="17.850000000000001" customHeight="1" x14ac:dyDescent="0.25">
      <c r="A191" s="26" t="s">
        <v>166</v>
      </c>
      <c r="B191" s="182" t="s">
        <v>27</v>
      </c>
      <c r="C191" s="26"/>
      <c r="D191" s="41">
        <v>1</v>
      </c>
      <c r="E191" s="104">
        <v>40000</v>
      </c>
      <c r="F191" s="105">
        <v>40000</v>
      </c>
      <c r="G191" s="153">
        <v>0</v>
      </c>
      <c r="H191" s="104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customFormat="1" ht="17.100000000000001" customHeight="1" x14ac:dyDescent="0.25">
      <c r="A192" s="26" t="s">
        <v>168</v>
      </c>
      <c r="B192" s="182" t="s">
        <v>28</v>
      </c>
      <c r="C192" s="26"/>
      <c r="D192" s="41">
        <v>1</v>
      </c>
      <c r="E192" s="104">
        <v>12000</v>
      </c>
      <c r="F192" s="105">
        <v>12000</v>
      </c>
      <c r="G192" s="153">
        <v>0</v>
      </c>
      <c r="H192" s="104">
        <v>0</v>
      </c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customFormat="1" ht="17.850000000000001" customHeight="1" x14ac:dyDescent="0.25">
      <c r="A193" s="26" t="s">
        <v>169</v>
      </c>
      <c r="B193" s="182" t="s">
        <v>28</v>
      </c>
      <c r="C193" s="26"/>
      <c r="D193" s="41">
        <v>1</v>
      </c>
      <c r="E193" s="104">
        <v>12000</v>
      </c>
      <c r="F193" s="105">
        <v>12000</v>
      </c>
      <c r="G193" s="153">
        <v>0</v>
      </c>
      <c r="H193" s="104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customFormat="1" ht="17.850000000000001" customHeight="1" x14ac:dyDescent="0.25">
      <c r="A194" s="26" t="s">
        <v>270</v>
      </c>
      <c r="B194" s="182" t="s">
        <v>330</v>
      </c>
      <c r="C194" s="26"/>
      <c r="D194" s="41">
        <v>1</v>
      </c>
      <c r="E194" s="104">
        <v>10500</v>
      </c>
      <c r="F194" s="105">
        <v>10500</v>
      </c>
      <c r="G194" s="153">
        <v>0</v>
      </c>
      <c r="H194" s="104">
        <v>3675</v>
      </c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customFormat="1" ht="17.850000000000001" customHeight="1" x14ac:dyDescent="0.25">
      <c r="A195" s="26" t="s">
        <v>271</v>
      </c>
      <c r="B195" s="182" t="s">
        <v>353</v>
      </c>
      <c r="C195" s="26"/>
      <c r="D195" s="41">
        <v>1</v>
      </c>
      <c r="E195" s="104">
        <v>9000</v>
      </c>
      <c r="F195" s="105">
        <v>9000</v>
      </c>
      <c r="G195" s="153">
        <v>0</v>
      </c>
      <c r="H195" s="104">
        <v>3150</v>
      </c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customFormat="1" ht="17.100000000000001" customHeight="1" x14ac:dyDescent="0.25">
      <c r="A196" s="26" t="s">
        <v>273</v>
      </c>
      <c r="B196" s="182" t="s">
        <v>250</v>
      </c>
      <c r="C196" s="26"/>
      <c r="D196" s="41">
        <v>1</v>
      </c>
      <c r="E196" s="104">
        <v>8900</v>
      </c>
      <c r="F196" s="105">
        <v>8900</v>
      </c>
      <c r="G196" s="153">
        <v>0</v>
      </c>
      <c r="H196" s="104">
        <v>3115</v>
      </c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s="6" customFormat="1" ht="14.25" x14ac:dyDescent="0.2">
      <c r="A197" s="11">
        <v>11</v>
      </c>
      <c r="B197" s="217" t="s">
        <v>30</v>
      </c>
      <c r="C197" s="218"/>
      <c r="D197" s="35">
        <f>SUM(D198:D211)</f>
        <v>32</v>
      </c>
      <c r="E197" s="99">
        <f>SUM(E198:E211)</f>
        <v>2867128.5449999999</v>
      </c>
      <c r="F197" s="99">
        <f>SUM(F198:F211)</f>
        <v>2837138.5449999999</v>
      </c>
      <c r="G197" s="99">
        <f t="shared" ref="G197:H197" si="12">SUM(G198:G211)</f>
        <v>29990</v>
      </c>
      <c r="H197" s="99">
        <f t="shared" si="12"/>
        <v>29672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customFormat="1" ht="15" x14ac:dyDescent="0.25">
      <c r="A198" s="26">
        <v>1</v>
      </c>
      <c r="B198" s="182" t="s">
        <v>726</v>
      </c>
      <c r="C198" s="26"/>
      <c r="D198" s="41">
        <v>1</v>
      </c>
      <c r="E198" s="104">
        <v>22000</v>
      </c>
      <c r="F198" s="105">
        <v>22000</v>
      </c>
      <c r="G198" s="153">
        <v>0</v>
      </c>
      <c r="H198" s="104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customFormat="1" ht="15" x14ac:dyDescent="0.25">
      <c r="A199" s="26">
        <v>2</v>
      </c>
      <c r="B199" s="182" t="s">
        <v>727</v>
      </c>
      <c r="C199" s="26"/>
      <c r="D199" s="41">
        <v>6</v>
      </c>
      <c r="E199" s="104">
        <v>36000</v>
      </c>
      <c r="F199" s="105">
        <v>36000</v>
      </c>
      <c r="G199" s="153">
        <v>0</v>
      </c>
      <c r="H199" s="104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customFormat="1" ht="15" x14ac:dyDescent="0.25">
      <c r="A200" s="26">
        <v>3</v>
      </c>
      <c r="B200" s="182" t="s">
        <v>728</v>
      </c>
      <c r="C200" s="26"/>
      <c r="D200" s="41">
        <v>1</v>
      </c>
      <c r="E200" s="104">
        <v>5000</v>
      </c>
      <c r="F200" s="105">
        <v>5000</v>
      </c>
      <c r="G200" s="153">
        <v>0</v>
      </c>
      <c r="H200" s="104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customFormat="1" ht="15" x14ac:dyDescent="0.25">
      <c r="A201" s="26">
        <v>4</v>
      </c>
      <c r="B201" s="182" t="s">
        <v>729</v>
      </c>
      <c r="C201" s="26"/>
      <c r="D201" s="41">
        <v>2</v>
      </c>
      <c r="E201" s="104">
        <v>4040</v>
      </c>
      <c r="F201" s="105">
        <v>4040</v>
      </c>
      <c r="G201" s="153">
        <v>0</v>
      </c>
      <c r="H201" s="104">
        <v>0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customFormat="1" ht="15" x14ac:dyDescent="0.25">
      <c r="A202" s="26">
        <v>5</v>
      </c>
      <c r="B202" s="182" t="s">
        <v>730</v>
      </c>
      <c r="C202" s="26"/>
      <c r="D202" s="41">
        <v>1</v>
      </c>
      <c r="E202" s="104">
        <v>45800</v>
      </c>
      <c r="F202" s="105">
        <v>45800</v>
      </c>
      <c r="G202" s="153">
        <v>0</v>
      </c>
      <c r="H202" s="104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customFormat="1" ht="15" x14ac:dyDescent="0.25">
      <c r="A203" s="26">
        <v>6</v>
      </c>
      <c r="B203" s="182" t="s">
        <v>731</v>
      </c>
      <c r="C203" s="26"/>
      <c r="D203" s="41">
        <v>2</v>
      </c>
      <c r="E203" s="104">
        <v>17000</v>
      </c>
      <c r="F203" s="105">
        <v>17000</v>
      </c>
      <c r="G203" s="153">
        <v>0</v>
      </c>
      <c r="H203" s="104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customFormat="1" ht="15" x14ac:dyDescent="0.25">
      <c r="A204" s="26">
        <v>7</v>
      </c>
      <c r="B204" s="182" t="s">
        <v>18</v>
      </c>
      <c r="C204" s="26"/>
      <c r="D204" s="41">
        <v>5</v>
      </c>
      <c r="E204" s="104">
        <v>47500</v>
      </c>
      <c r="F204" s="105">
        <v>47500</v>
      </c>
      <c r="G204" s="153">
        <v>0</v>
      </c>
      <c r="H204" s="104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customFormat="1" ht="15" x14ac:dyDescent="0.25">
      <c r="A205" s="26">
        <v>8</v>
      </c>
      <c r="B205" s="182" t="s">
        <v>732</v>
      </c>
      <c r="C205" s="26"/>
      <c r="D205" s="41">
        <v>1</v>
      </c>
      <c r="E205" s="104">
        <v>10500</v>
      </c>
      <c r="F205" s="105">
        <v>10500</v>
      </c>
      <c r="G205" s="153">
        <v>0</v>
      </c>
      <c r="H205" s="104">
        <v>2100</v>
      </c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customFormat="1" ht="15" x14ac:dyDescent="0.25">
      <c r="A206" s="26">
        <v>9</v>
      </c>
      <c r="B206" s="182" t="s">
        <v>733</v>
      </c>
      <c r="C206" s="26"/>
      <c r="D206" s="41">
        <v>1</v>
      </c>
      <c r="E206" s="104">
        <v>9000</v>
      </c>
      <c r="F206" s="105">
        <v>9000</v>
      </c>
      <c r="G206" s="153">
        <v>0</v>
      </c>
      <c r="H206" s="104">
        <v>1800</v>
      </c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customFormat="1" ht="15" x14ac:dyDescent="0.25">
      <c r="A207" s="26">
        <v>10</v>
      </c>
      <c r="B207" s="182" t="s">
        <v>734</v>
      </c>
      <c r="C207" s="26"/>
      <c r="D207" s="41">
        <v>1</v>
      </c>
      <c r="E207" s="104">
        <v>8900</v>
      </c>
      <c r="F207" s="105">
        <v>8900</v>
      </c>
      <c r="G207" s="153">
        <v>0</v>
      </c>
      <c r="H207" s="104">
        <v>1780</v>
      </c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customFormat="1" ht="15" x14ac:dyDescent="0.25">
      <c r="A208" s="26">
        <v>11</v>
      </c>
      <c r="B208" s="182" t="s">
        <v>735</v>
      </c>
      <c r="C208" s="26"/>
      <c r="D208" s="41">
        <v>1</v>
      </c>
      <c r="E208" s="104">
        <v>2591398.5449999999</v>
      </c>
      <c r="F208" s="105">
        <v>2591398.5449999999</v>
      </c>
      <c r="G208" s="153">
        <v>0</v>
      </c>
      <c r="H208" s="104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customFormat="1" ht="15" x14ac:dyDescent="0.25">
      <c r="A209" s="26">
        <v>12</v>
      </c>
      <c r="B209" s="182" t="s">
        <v>736</v>
      </c>
      <c r="C209" s="26"/>
      <c r="D209" s="41">
        <v>8</v>
      </c>
      <c r="E209" s="104">
        <v>40000</v>
      </c>
      <c r="F209" s="105">
        <v>40000</v>
      </c>
      <c r="G209" s="153">
        <v>0</v>
      </c>
      <c r="H209" s="104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customFormat="1" ht="17.100000000000001" customHeight="1" x14ac:dyDescent="0.25">
      <c r="A210" s="26">
        <v>13</v>
      </c>
      <c r="B210" s="249" t="s">
        <v>1067</v>
      </c>
      <c r="C210" s="237"/>
      <c r="D210" s="41">
        <v>1</v>
      </c>
      <c r="E210" s="153">
        <v>15000</v>
      </c>
      <c r="F210" s="105"/>
      <c r="G210" s="153">
        <v>15000</v>
      </c>
      <c r="H210" s="104">
        <v>12000</v>
      </c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customFormat="1" ht="17.100000000000001" customHeight="1" x14ac:dyDescent="0.25">
      <c r="A211" s="26">
        <v>14</v>
      </c>
      <c r="B211" s="249" t="s">
        <v>1071</v>
      </c>
      <c r="C211" s="237"/>
      <c r="D211" s="41">
        <v>1</v>
      </c>
      <c r="E211" s="153">
        <v>14990</v>
      </c>
      <c r="F211" s="105"/>
      <c r="G211" s="153">
        <v>14990</v>
      </c>
      <c r="H211" s="109">
        <f>G211-(G211*20%)</f>
        <v>11992</v>
      </c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s="13" customFormat="1" ht="14.25" x14ac:dyDescent="0.2">
      <c r="A212" s="11">
        <v>11</v>
      </c>
      <c r="B212" s="215" t="s">
        <v>32</v>
      </c>
      <c r="C212" s="215"/>
      <c r="D212" s="35">
        <f>SUM(D213:D227)</f>
        <v>15</v>
      </c>
      <c r="E212" s="49">
        <f>SUM(E213:E227)</f>
        <v>547400</v>
      </c>
      <c r="F212" s="49">
        <f>SUM(F213:F227)</f>
        <v>547400</v>
      </c>
      <c r="G212" s="49">
        <f>SUM(G213:G227)</f>
        <v>0</v>
      </c>
      <c r="H212" s="49">
        <f>SUM(H213:H227)</f>
        <v>352047.5</v>
      </c>
    </row>
    <row r="213" spans="1:26" customFormat="1" ht="17.100000000000001" customHeight="1" x14ac:dyDescent="0.25">
      <c r="A213" s="26">
        <v>1</v>
      </c>
      <c r="B213" s="182" t="s">
        <v>350</v>
      </c>
      <c r="C213" s="26"/>
      <c r="D213" s="41">
        <v>1</v>
      </c>
      <c r="E213" s="104">
        <v>10000</v>
      </c>
      <c r="F213" s="105">
        <v>10000</v>
      </c>
      <c r="G213" s="153">
        <v>0</v>
      </c>
      <c r="H213" s="104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customFormat="1" ht="17.850000000000001" customHeight="1" x14ac:dyDescent="0.25">
      <c r="A214" s="26">
        <v>2</v>
      </c>
      <c r="B214" s="182" t="s">
        <v>37</v>
      </c>
      <c r="C214" s="26"/>
      <c r="D214" s="41">
        <v>1</v>
      </c>
      <c r="E214" s="104">
        <v>15000</v>
      </c>
      <c r="F214" s="105">
        <v>15000</v>
      </c>
      <c r="G214" s="153">
        <v>0</v>
      </c>
      <c r="H214" s="104">
        <v>6000</v>
      </c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customFormat="1" ht="17.100000000000001" customHeight="1" x14ac:dyDescent="0.25">
      <c r="A215" s="26">
        <v>3</v>
      </c>
      <c r="B215" s="182" t="s">
        <v>351</v>
      </c>
      <c r="C215" s="26"/>
      <c r="D215" s="41">
        <v>1</v>
      </c>
      <c r="E215" s="104">
        <v>6000</v>
      </c>
      <c r="F215" s="105">
        <v>6000</v>
      </c>
      <c r="G215" s="153">
        <v>0</v>
      </c>
      <c r="H215" s="104">
        <v>2400</v>
      </c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customFormat="1" ht="17.850000000000001" customHeight="1" x14ac:dyDescent="0.25">
      <c r="A216" s="26">
        <v>4</v>
      </c>
      <c r="B216" s="182" t="s">
        <v>216</v>
      </c>
      <c r="C216" s="26"/>
      <c r="D216" s="41">
        <v>1</v>
      </c>
      <c r="E216" s="104">
        <v>9000</v>
      </c>
      <c r="F216" s="105">
        <v>9000</v>
      </c>
      <c r="G216" s="153">
        <v>0</v>
      </c>
      <c r="H216" s="104">
        <v>3600</v>
      </c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customFormat="1" ht="17.850000000000001" customHeight="1" x14ac:dyDescent="0.25">
      <c r="A217" s="26">
        <v>5</v>
      </c>
      <c r="B217" s="182" t="s">
        <v>190</v>
      </c>
      <c r="C217" s="26"/>
      <c r="D217" s="41">
        <v>1</v>
      </c>
      <c r="E217" s="104">
        <v>8900</v>
      </c>
      <c r="F217" s="105">
        <v>8900</v>
      </c>
      <c r="G217" s="153">
        <v>0</v>
      </c>
      <c r="H217" s="104">
        <v>3560</v>
      </c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customFormat="1" ht="17.850000000000001" customHeight="1" x14ac:dyDescent="0.25">
      <c r="A218" s="26">
        <v>6</v>
      </c>
      <c r="B218" s="182" t="s">
        <v>815</v>
      </c>
      <c r="C218" s="26"/>
      <c r="D218" s="41">
        <v>1</v>
      </c>
      <c r="E218" s="104">
        <f>F218</f>
        <v>49850</v>
      </c>
      <c r="F218" s="105">
        <v>49850</v>
      </c>
      <c r="G218" s="153">
        <v>0</v>
      </c>
      <c r="H218" s="104">
        <v>33648.75</v>
      </c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customFormat="1" ht="17.850000000000001" customHeight="1" x14ac:dyDescent="0.25">
      <c r="A219" s="26">
        <v>7</v>
      </c>
      <c r="B219" s="182" t="s">
        <v>816</v>
      </c>
      <c r="C219" s="26"/>
      <c r="D219" s="41">
        <v>1</v>
      </c>
      <c r="E219" s="104">
        <f t="shared" ref="E219:E227" si="13">F219</f>
        <v>49850</v>
      </c>
      <c r="F219" s="105">
        <v>49850</v>
      </c>
      <c r="G219" s="153">
        <v>0</v>
      </c>
      <c r="H219" s="104">
        <v>33648.75</v>
      </c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customFormat="1" ht="17.850000000000001" customHeight="1" x14ac:dyDescent="0.25">
      <c r="A220" s="26">
        <v>8</v>
      </c>
      <c r="B220" s="182" t="s">
        <v>817</v>
      </c>
      <c r="C220" s="26"/>
      <c r="D220" s="41">
        <v>1</v>
      </c>
      <c r="E220" s="104">
        <f t="shared" si="13"/>
        <v>49850</v>
      </c>
      <c r="F220" s="105">
        <v>49850</v>
      </c>
      <c r="G220" s="153">
        <v>0</v>
      </c>
      <c r="H220" s="104">
        <v>33648.75</v>
      </c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customFormat="1" ht="17.850000000000001" customHeight="1" x14ac:dyDescent="0.25">
      <c r="A221" s="26">
        <v>9</v>
      </c>
      <c r="B221" s="182" t="s">
        <v>818</v>
      </c>
      <c r="C221" s="26"/>
      <c r="D221" s="41">
        <v>1</v>
      </c>
      <c r="E221" s="104">
        <f t="shared" si="13"/>
        <v>49850</v>
      </c>
      <c r="F221" s="105">
        <v>49850</v>
      </c>
      <c r="G221" s="153">
        <v>0</v>
      </c>
      <c r="H221" s="104">
        <v>33648.75</v>
      </c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customFormat="1" ht="17.850000000000001" customHeight="1" x14ac:dyDescent="0.25">
      <c r="A222" s="26">
        <v>10</v>
      </c>
      <c r="B222" s="182" t="s">
        <v>819</v>
      </c>
      <c r="C222" s="26"/>
      <c r="D222" s="41">
        <v>1</v>
      </c>
      <c r="E222" s="104">
        <f t="shared" si="13"/>
        <v>49850</v>
      </c>
      <c r="F222" s="105">
        <v>49850</v>
      </c>
      <c r="G222" s="153">
        <v>0</v>
      </c>
      <c r="H222" s="104">
        <v>33648.75</v>
      </c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customFormat="1" ht="17.850000000000001" customHeight="1" x14ac:dyDescent="0.25">
      <c r="A223" s="26">
        <v>11</v>
      </c>
      <c r="B223" s="182" t="s">
        <v>820</v>
      </c>
      <c r="C223" s="26"/>
      <c r="D223" s="41">
        <v>1</v>
      </c>
      <c r="E223" s="104">
        <f t="shared" si="13"/>
        <v>49850</v>
      </c>
      <c r="F223" s="105">
        <v>49850</v>
      </c>
      <c r="G223" s="153">
        <v>0</v>
      </c>
      <c r="H223" s="104">
        <v>33648.75</v>
      </c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customFormat="1" ht="17.850000000000001" customHeight="1" x14ac:dyDescent="0.25">
      <c r="A224" s="26">
        <v>12</v>
      </c>
      <c r="B224" s="182" t="s">
        <v>821</v>
      </c>
      <c r="C224" s="26"/>
      <c r="D224" s="41">
        <v>1</v>
      </c>
      <c r="E224" s="104">
        <f t="shared" si="13"/>
        <v>49850</v>
      </c>
      <c r="F224" s="105">
        <v>49850</v>
      </c>
      <c r="G224" s="153">
        <v>0</v>
      </c>
      <c r="H224" s="104">
        <v>33648.75</v>
      </c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customFormat="1" ht="17.850000000000001" customHeight="1" x14ac:dyDescent="0.25">
      <c r="A225" s="26">
        <v>13</v>
      </c>
      <c r="B225" s="182" t="s">
        <v>822</v>
      </c>
      <c r="C225" s="26"/>
      <c r="D225" s="41">
        <v>1</v>
      </c>
      <c r="E225" s="104">
        <f t="shared" si="13"/>
        <v>49850</v>
      </c>
      <c r="F225" s="105">
        <v>49850</v>
      </c>
      <c r="G225" s="153">
        <v>0</v>
      </c>
      <c r="H225" s="104">
        <v>33648.75</v>
      </c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customFormat="1" ht="17.850000000000001" customHeight="1" x14ac:dyDescent="0.25">
      <c r="A226" s="26">
        <v>14</v>
      </c>
      <c r="B226" s="182" t="s">
        <v>840</v>
      </c>
      <c r="C226" s="26"/>
      <c r="D226" s="41">
        <v>1</v>
      </c>
      <c r="E226" s="104">
        <f t="shared" si="13"/>
        <v>49850</v>
      </c>
      <c r="F226" s="105">
        <v>49850</v>
      </c>
      <c r="G226" s="153">
        <v>0</v>
      </c>
      <c r="H226" s="104">
        <v>33648.75</v>
      </c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customFormat="1" ht="17.850000000000001" customHeight="1" x14ac:dyDescent="0.25">
      <c r="A227" s="26">
        <v>15</v>
      </c>
      <c r="B227" s="182" t="s">
        <v>841</v>
      </c>
      <c r="C227" s="26"/>
      <c r="D227" s="41">
        <v>1</v>
      </c>
      <c r="E227" s="104">
        <f t="shared" si="13"/>
        <v>49850</v>
      </c>
      <c r="F227" s="105">
        <v>49850</v>
      </c>
      <c r="G227" s="153">
        <v>0</v>
      </c>
      <c r="H227" s="104">
        <v>33648.75</v>
      </c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s="13" customFormat="1" ht="14.25" x14ac:dyDescent="0.2">
      <c r="A228" s="11">
        <v>12</v>
      </c>
      <c r="B228" s="215" t="s">
        <v>35</v>
      </c>
      <c r="C228" s="215"/>
      <c r="D228" s="138">
        <f>SUM(D230:D238)</f>
        <v>16</v>
      </c>
      <c r="E228" s="99">
        <f>SUM(E230:E238)</f>
        <v>290185</v>
      </c>
      <c r="F228" s="99">
        <f t="shared" ref="F228:H228" si="14">SUM(F230:F238)</f>
        <v>260205</v>
      </c>
      <c r="G228" s="99">
        <f t="shared" si="14"/>
        <v>29980</v>
      </c>
      <c r="H228" s="99">
        <f t="shared" si="14"/>
        <v>114644</v>
      </c>
    </row>
    <row r="229" spans="1:26" s="44" customFormat="1" ht="15" x14ac:dyDescent="0.2">
      <c r="A229" s="20">
        <v>1</v>
      </c>
      <c r="B229" s="50" t="s">
        <v>757</v>
      </c>
      <c r="C229" s="16"/>
      <c r="D229" s="20">
        <v>2</v>
      </c>
      <c r="E229" s="110">
        <v>30000</v>
      </c>
      <c r="F229" s="111">
        <f>E229</f>
        <v>30000</v>
      </c>
      <c r="G229" s="156"/>
      <c r="H229" s="110">
        <v>12000</v>
      </c>
    </row>
    <row r="230" spans="1:26" s="19" customFormat="1" ht="15" x14ac:dyDescent="0.2">
      <c r="A230" s="20">
        <v>2</v>
      </c>
      <c r="B230" s="17" t="s">
        <v>36</v>
      </c>
      <c r="C230" s="20"/>
      <c r="D230" s="18">
        <v>3</v>
      </c>
      <c r="E230" s="106">
        <f t="shared" si="8"/>
        <v>17640</v>
      </c>
      <c r="F230" s="107">
        <v>17640</v>
      </c>
      <c r="G230" s="155"/>
      <c r="H230" s="109"/>
    </row>
    <row r="231" spans="1:26" s="19" customFormat="1" ht="15" x14ac:dyDescent="0.2">
      <c r="A231" s="20">
        <v>3</v>
      </c>
      <c r="B231" s="184" t="s">
        <v>774</v>
      </c>
      <c r="C231" s="20"/>
      <c r="D231" s="18">
        <v>1</v>
      </c>
      <c r="E231" s="106">
        <f t="shared" si="8"/>
        <v>14800</v>
      </c>
      <c r="F231" s="107">
        <v>14800</v>
      </c>
      <c r="G231" s="155"/>
      <c r="H231" s="109">
        <v>2960</v>
      </c>
    </row>
    <row r="232" spans="1:26" s="19" customFormat="1" ht="15" x14ac:dyDescent="0.2">
      <c r="A232" s="20">
        <v>4</v>
      </c>
      <c r="B232" s="50" t="s">
        <v>37</v>
      </c>
      <c r="C232" s="20"/>
      <c r="D232" s="18">
        <v>1</v>
      </c>
      <c r="E232" s="106">
        <f>F232</f>
        <v>13200</v>
      </c>
      <c r="F232" s="107">
        <v>13200</v>
      </c>
      <c r="G232" s="155"/>
      <c r="H232" s="109">
        <v>0</v>
      </c>
    </row>
    <row r="233" spans="1:26" s="19" customFormat="1" ht="15" x14ac:dyDescent="0.2">
      <c r="A233" s="20">
        <v>5</v>
      </c>
      <c r="B233" s="50" t="s">
        <v>38</v>
      </c>
      <c r="C233" s="20"/>
      <c r="D233" s="18">
        <v>1</v>
      </c>
      <c r="E233" s="106">
        <f t="shared" si="8"/>
        <v>64800</v>
      </c>
      <c r="F233" s="112">
        <v>64800</v>
      </c>
      <c r="G233" s="155"/>
      <c r="H233" s="109">
        <v>19440</v>
      </c>
    </row>
    <row r="234" spans="1:26" s="19" customFormat="1" ht="15" x14ac:dyDescent="0.2">
      <c r="A234" s="20">
        <v>6</v>
      </c>
      <c r="B234" s="50" t="s">
        <v>39</v>
      </c>
      <c r="C234" s="20"/>
      <c r="D234" s="18">
        <v>1</v>
      </c>
      <c r="E234" s="106">
        <f t="shared" si="8"/>
        <v>26620</v>
      </c>
      <c r="F234" s="112">
        <v>26620</v>
      </c>
      <c r="G234" s="155"/>
      <c r="H234" s="109">
        <v>4658</v>
      </c>
    </row>
    <row r="235" spans="1:26" s="19" customFormat="1" ht="15" x14ac:dyDescent="0.2">
      <c r="A235" s="20">
        <v>7</v>
      </c>
      <c r="B235" s="50" t="s">
        <v>40</v>
      </c>
      <c r="C235" s="20"/>
      <c r="D235" s="18">
        <v>6</v>
      </c>
      <c r="E235" s="106">
        <f t="shared" si="8"/>
        <v>24200</v>
      </c>
      <c r="F235" s="112">
        <v>24200</v>
      </c>
      <c r="G235" s="155"/>
      <c r="H235" s="109">
        <v>4235</v>
      </c>
    </row>
    <row r="236" spans="1:26" s="19" customFormat="1" ht="15" x14ac:dyDescent="0.2">
      <c r="A236" s="20">
        <v>8</v>
      </c>
      <c r="B236" s="182" t="s">
        <v>763</v>
      </c>
      <c r="C236" s="20"/>
      <c r="D236" s="18">
        <v>1</v>
      </c>
      <c r="E236" s="106">
        <v>98945</v>
      </c>
      <c r="F236" s="112">
        <f>E236</f>
        <v>98945</v>
      </c>
      <c r="G236" s="155"/>
      <c r="H236" s="109">
        <v>59367</v>
      </c>
    </row>
    <row r="237" spans="1:26" s="19" customFormat="1" ht="15" x14ac:dyDescent="0.2">
      <c r="A237" s="20">
        <v>9</v>
      </c>
      <c r="B237" s="243" t="s">
        <v>1070</v>
      </c>
      <c r="C237" s="20"/>
      <c r="D237" s="18">
        <v>1</v>
      </c>
      <c r="E237" s="106">
        <f>F237+G237</f>
        <v>14990</v>
      </c>
      <c r="F237" s="112"/>
      <c r="G237" s="155">
        <v>14990</v>
      </c>
      <c r="H237" s="109">
        <f>G237-(G237*20%)</f>
        <v>11992</v>
      </c>
    </row>
    <row r="238" spans="1:26" s="19" customFormat="1" ht="15" x14ac:dyDescent="0.2">
      <c r="A238" s="20">
        <v>10</v>
      </c>
      <c r="B238" s="243" t="s">
        <v>1071</v>
      </c>
      <c r="C238" s="20"/>
      <c r="D238" s="18">
        <v>1</v>
      </c>
      <c r="E238" s="106">
        <f>F238+G238</f>
        <v>14990</v>
      </c>
      <c r="F238" s="112"/>
      <c r="G238" s="155">
        <v>14990</v>
      </c>
      <c r="H238" s="109">
        <f>G238-(G238*20%)</f>
        <v>11992</v>
      </c>
    </row>
    <row r="239" spans="1:26" s="139" customFormat="1" ht="14.25" x14ac:dyDescent="0.2">
      <c r="A239" s="137">
        <v>13</v>
      </c>
      <c r="B239" s="215" t="s">
        <v>778</v>
      </c>
      <c r="C239" s="215"/>
      <c r="D239" s="138">
        <f>SUM(D240:D245)</f>
        <v>6</v>
      </c>
      <c r="E239" s="247">
        <f t="shared" ref="E239:H239" si="15">SUM(E240:E245)</f>
        <v>105000</v>
      </c>
      <c r="F239" s="247">
        <f t="shared" si="15"/>
        <v>75000</v>
      </c>
      <c r="G239" s="247">
        <f t="shared" si="15"/>
        <v>30000</v>
      </c>
      <c r="H239" s="247">
        <f t="shared" si="15"/>
        <v>60000</v>
      </c>
    </row>
    <row r="240" spans="1:26" s="44" customFormat="1" ht="15" x14ac:dyDescent="0.2">
      <c r="A240" s="20">
        <v>1</v>
      </c>
      <c r="B240" s="246" t="s">
        <v>779</v>
      </c>
      <c r="C240" s="16"/>
      <c r="D240" s="20">
        <v>1</v>
      </c>
      <c r="E240" s="110">
        <f>F240</f>
        <v>15000</v>
      </c>
      <c r="F240" s="111">
        <v>15000</v>
      </c>
      <c r="G240" s="156"/>
      <c r="H240" s="110">
        <v>6000</v>
      </c>
    </row>
    <row r="241" spans="1:26" s="19" customFormat="1" ht="15" x14ac:dyDescent="0.2">
      <c r="A241" s="20">
        <v>2</v>
      </c>
      <c r="B241" s="246" t="s">
        <v>225</v>
      </c>
      <c r="C241" s="20"/>
      <c r="D241" s="20">
        <v>1</v>
      </c>
      <c r="E241" s="106">
        <f t="shared" ref="E241:E242" si="16">F241</f>
        <v>10000</v>
      </c>
      <c r="F241" s="107">
        <v>10000</v>
      </c>
      <c r="G241" s="155"/>
      <c r="H241" s="109">
        <v>2000</v>
      </c>
    </row>
    <row r="242" spans="1:26" s="19" customFormat="1" ht="15" x14ac:dyDescent="0.2">
      <c r="A242" s="20">
        <v>3</v>
      </c>
      <c r="B242" s="246" t="s">
        <v>216</v>
      </c>
      <c r="C242" s="20"/>
      <c r="D242" s="20">
        <v>1</v>
      </c>
      <c r="E242" s="106">
        <f t="shared" si="16"/>
        <v>20000</v>
      </c>
      <c r="F242" s="107">
        <v>20000</v>
      </c>
      <c r="G242" s="155"/>
      <c r="H242" s="109">
        <v>4000</v>
      </c>
    </row>
    <row r="243" spans="1:26" s="19" customFormat="1" ht="15" x14ac:dyDescent="0.2">
      <c r="A243" s="20">
        <v>4</v>
      </c>
      <c r="B243" s="246" t="s">
        <v>1067</v>
      </c>
      <c r="C243" s="20"/>
      <c r="D243" s="20">
        <v>1</v>
      </c>
      <c r="E243" s="106">
        <f>F243+G243</f>
        <v>15000</v>
      </c>
      <c r="F243" s="107"/>
      <c r="G243" s="155">
        <v>15000</v>
      </c>
      <c r="H243" s="109">
        <v>12000</v>
      </c>
    </row>
    <row r="244" spans="1:26" s="19" customFormat="1" ht="15" x14ac:dyDescent="0.2">
      <c r="A244" s="20">
        <v>5</v>
      </c>
      <c r="B244" s="246" t="s">
        <v>1081</v>
      </c>
      <c r="C244" s="20"/>
      <c r="D244" s="20">
        <v>1</v>
      </c>
      <c r="E244" s="106">
        <f t="shared" ref="E244:E245" si="17">F244+G244</f>
        <v>15000</v>
      </c>
      <c r="F244" s="107"/>
      <c r="G244" s="155">
        <v>15000</v>
      </c>
      <c r="H244" s="109">
        <v>12000</v>
      </c>
    </row>
    <row r="245" spans="1:26" s="19" customFormat="1" ht="15" x14ac:dyDescent="0.2">
      <c r="A245" s="20">
        <v>6</v>
      </c>
      <c r="B245" s="246" t="s">
        <v>1082</v>
      </c>
      <c r="C245" s="20"/>
      <c r="D245" s="20">
        <v>1</v>
      </c>
      <c r="E245" s="106">
        <f t="shared" si="17"/>
        <v>30000</v>
      </c>
      <c r="F245" s="155">
        <v>30000</v>
      </c>
      <c r="G245" s="155"/>
      <c r="H245" s="109">
        <v>24000</v>
      </c>
    </row>
    <row r="246" spans="1:26" s="9" customFormat="1" ht="25.5" customHeight="1" x14ac:dyDescent="0.2">
      <c r="A246" s="11">
        <v>14</v>
      </c>
      <c r="B246" s="219" t="s">
        <v>42</v>
      </c>
      <c r="C246" s="220"/>
      <c r="D246" s="138">
        <f>SUM(D247:D308)</f>
        <v>65</v>
      </c>
      <c r="E246" s="49">
        <f>SUM(E247:E308)</f>
        <v>2750889</v>
      </c>
      <c r="F246" s="49">
        <f t="shared" ref="F246:H246" si="18">SUM(F247:F308)</f>
        <v>2750889</v>
      </c>
      <c r="G246" s="151">
        <f t="shared" si="18"/>
        <v>0</v>
      </c>
      <c r="H246" s="49">
        <f t="shared" si="18"/>
        <v>963282.32499999972</v>
      </c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customFormat="1" ht="25.15" customHeight="1" x14ac:dyDescent="0.25">
      <c r="A247" s="26">
        <v>1</v>
      </c>
      <c r="B247" s="182" t="s">
        <v>227</v>
      </c>
      <c r="C247" s="26" t="s">
        <v>355</v>
      </c>
      <c r="D247" s="41">
        <v>1</v>
      </c>
      <c r="E247" s="104">
        <v>20500</v>
      </c>
      <c r="F247" s="105">
        <v>20500</v>
      </c>
      <c r="G247" s="153"/>
      <c r="H247" s="104">
        <v>1537.5</v>
      </c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customFormat="1" ht="30" customHeight="1" x14ac:dyDescent="0.25">
      <c r="A248" s="26">
        <f>+A247+1</f>
        <v>2</v>
      </c>
      <c r="B248" s="182" t="s">
        <v>49</v>
      </c>
      <c r="C248" s="26" t="s">
        <v>356</v>
      </c>
      <c r="D248" s="41">
        <v>1</v>
      </c>
      <c r="E248" s="104">
        <v>26950</v>
      </c>
      <c r="F248" s="105">
        <v>26950</v>
      </c>
      <c r="G248" s="153"/>
      <c r="H248" s="104">
        <v>2021.25</v>
      </c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customFormat="1" ht="23.25" customHeight="1" x14ac:dyDescent="0.25">
      <c r="A249" s="26">
        <v>3</v>
      </c>
      <c r="B249" s="182" t="s">
        <v>49</v>
      </c>
      <c r="C249" s="26" t="s">
        <v>357</v>
      </c>
      <c r="D249" s="41">
        <v>1</v>
      </c>
      <c r="E249" s="104">
        <v>26950</v>
      </c>
      <c r="F249" s="105">
        <v>26950</v>
      </c>
      <c r="G249" s="153"/>
      <c r="H249" s="104">
        <v>2021.25</v>
      </c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customFormat="1" ht="26.25" customHeight="1" x14ac:dyDescent="0.25">
      <c r="A250" s="26">
        <v>4</v>
      </c>
      <c r="B250" s="182" t="s">
        <v>49</v>
      </c>
      <c r="C250" s="26" t="s">
        <v>358</v>
      </c>
      <c r="D250" s="41">
        <v>1</v>
      </c>
      <c r="E250" s="104">
        <v>26950</v>
      </c>
      <c r="F250" s="105">
        <v>26950</v>
      </c>
      <c r="G250" s="153"/>
      <c r="H250" s="104">
        <v>2021.25</v>
      </c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customFormat="1" ht="24.4" customHeight="1" x14ac:dyDescent="0.25">
      <c r="A251" s="26">
        <v>5</v>
      </c>
      <c r="B251" s="182" t="s">
        <v>47</v>
      </c>
      <c r="C251" s="26" t="s">
        <v>359</v>
      </c>
      <c r="D251" s="41">
        <v>1</v>
      </c>
      <c r="E251" s="104">
        <v>17500</v>
      </c>
      <c r="F251" s="105">
        <v>17500</v>
      </c>
      <c r="G251" s="153"/>
      <c r="H251" s="104">
        <v>0</v>
      </c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customFormat="1" ht="24.4" customHeight="1" x14ac:dyDescent="0.25">
      <c r="A252" s="26">
        <v>6</v>
      </c>
      <c r="B252" s="182" t="s">
        <v>44</v>
      </c>
      <c r="C252" s="26" t="s">
        <v>359</v>
      </c>
      <c r="D252" s="41">
        <v>1</v>
      </c>
      <c r="E252" s="104">
        <v>50000</v>
      </c>
      <c r="F252" s="105">
        <v>50000</v>
      </c>
      <c r="G252" s="153"/>
      <c r="H252" s="104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customFormat="1" ht="25.15" customHeight="1" x14ac:dyDescent="0.25">
      <c r="A253" s="26">
        <v>7</v>
      </c>
      <c r="B253" s="182" t="s">
        <v>45</v>
      </c>
      <c r="C253" s="26" t="s">
        <v>359</v>
      </c>
      <c r="D253" s="41">
        <v>1</v>
      </c>
      <c r="E253" s="104">
        <v>98600</v>
      </c>
      <c r="F253" s="105">
        <v>98600</v>
      </c>
      <c r="G253" s="153"/>
      <c r="H253" s="104">
        <v>0</v>
      </c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customFormat="1" ht="25.15" customHeight="1" x14ac:dyDescent="0.25">
      <c r="A254" s="26">
        <v>8</v>
      </c>
      <c r="B254" s="182" t="s">
        <v>52</v>
      </c>
      <c r="C254" s="26" t="s">
        <v>355</v>
      </c>
      <c r="D254" s="41">
        <v>1</v>
      </c>
      <c r="E254" s="104">
        <v>45000</v>
      </c>
      <c r="F254" s="105">
        <v>45000</v>
      </c>
      <c r="G254" s="153"/>
      <c r="H254" s="104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customFormat="1" ht="24.4" customHeight="1" x14ac:dyDescent="0.25">
      <c r="A255" s="26">
        <v>9</v>
      </c>
      <c r="B255" s="182" t="s">
        <v>52</v>
      </c>
      <c r="C255" s="26" t="s">
        <v>355</v>
      </c>
      <c r="D255" s="41">
        <v>1</v>
      </c>
      <c r="E255" s="104">
        <v>32000</v>
      </c>
      <c r="F255" s="105">
        <v>32000</v>
      </c>
      <c r="G255" s="153"/>
      <c r="H255" s="104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customFormat="1" ht="24.4" customHeight="1" x14ac:dyDescent="0.25">
      <c r="A256" s="26">
        <v>10</v>
      </c>
      <c r="B256" s="182" t="s">
        <v>62</v>
      </c>
      <c r="C256" s="26" t="s">
        <v>359</v>
      </c>
      <c r="D256" s="41">
        <v>1</v>
      </c>
      <c r="E256" s="104">
        <v>98960</v>
      </c>
      <c r="F256" s="105">
        <v>98960</v>
      </c>
      <c r="G256" s="153"/>
      <c r="H256" s="104">
        <v>17318</v>
      </c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customFormat="1" ht="24.4" customHeight="1" x14ac:dyDescent="0.25">
      <c r="A257" s="26">
        <v>11</v>
      </c>
      <c r="B257" s="182" t="s">
        <v>53</v>
      </c>
      <c r="C257" s="26" t="s">
        <v>355</v>
      </c>
      <c r="D257" s="41">
        <v>1</v>
      </c>
      <c r="E257" s="104">
        <v>11200</v>
      </c>
      <c r="F257" s="105">
        <v>11200</v>
      </c>
      <c r="G257" s="153"/>
      <c r="H257" s="104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customFormat="1" ht="25.5" x14ac:dyDescent="0.25">
      <c r="A258" s="26">
        <v>12</v>
      </c>
      <c r="B258" s="182" t="s">
        <v>48</v>
      </c>
      <c r="C258" s="26" t="s">
        <v>357</v>
      </c>
      <c r="D258" s="41">
        <v>1</v>
      </c>
      <c r="E258" s="104">
        <v>15400</v>
      </c>
      <c r="F258" s="105">
        <v>15400</v>
      </c>
      <c r="G258" s="153"/>
      <c r="H258" s="104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customFormat="1" ht="24.4" customHeight="1" x14ac:dyDescent="0.25">
      <c r="A259" s="26">
        <v>13</v>
      </c>
      <c r="B259" s="182" t="s">
        <v>54</v>
      </c>
      <c r="C259" s="26" t="s">
        <v>355</v>
      </c>
      <c r="D259" s="41">
        <v>1</v>
      </c>
      <c r="E259" s="104">
        <v>7200</v>
      </c>
      <c r="F259" s="105">
        <v>7200</v>
      </c>
      <c r="G259" s="153"/>
      <c r="H259" s="104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customFormat="1" ht="24.4" customHeight="1" x14ac:dyDescent="0.25">
      <c r="A260" s="26">
        <v>14</v>
      </c>
      <c r="B260" s="182" t="s">
        <v>226</v>
      </c>
      <c r="C260" s="26" t="s">
        <v>355</v>
      </c>
      <c r="D260" s="41">
        <v>2</v>
      </c>
      <c r="E260" s="104">
        <v>38300</v>
      </c>
      <c r="F260" s="105">
        <v>38300</v>
      </c>
      <c r="G260" s="153"/>
      <c r="H260" s="104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customFormat="1" ht="24.4" customHeight="1" x14ac:dyDescent="0.25">
      <c r="A261" s="26">
        <v>15</v>
      </c>
      <c r="B261" s="182" t="s">
        <v>58</v>
      </c>
      <c r="C261" s="26" t="s">
        <v>355</v>
      </c>
      <c r="D261" s="41">
        <v>2</v>
      </c>
      <c r="E261" s="104">
        <v>49930</v>
      </c>
      <c r="F261" s="105">
        <v>49930</v>
      </c>
      <c r="G261" s="153"/>
      <c r="H261" s="104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customFormat="1" ht="25.15" customHeight="1" x14ac:dyDescent="0.25">
      <c r="A262" s="26">
        <v>16</v>
      </c>
      <c r="B262" s="182" t="s">
        <v>55</v>
      </c>
      <c r="C262" s="26" t="s">
        <v>355</v>
      </c>
      <c r="D262" s="41">
        <v>1</v>
      </c>
      <c r="E262" s="104">
        <v>17000</v>
      </c>
      <c r="F262" s="105">
        <v>17000</v>
      </c>
      <c r="G262" s="153"/>
      <c r="H262" s="104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customFormat="1" ht="24.4" customHeight="1" x14ac:dyDescent="0.25">
      <c r="A263" s="26">
        <v>17</v>
      </c>
      <c r="B263" s="182" t="s">
        <v>51</v>
      </c>
      <c r="C263" s="26" t="s">
        <v>355</v>
      </c>
      <c r="D263" s="41">
        <v>1</v>
      </c>
      <c r="E263" s="104">
        <v>13000</v>
      </c>
      <c r="F263" s="105">
        <v>13000</v>
      </c>
      <c r="G263" s="153"/>
      <c r="H263" s="104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customFormat="1" ht="24.4" customHeight="1" x14ac:dyDescent="0.25">
      <c r="A264" s="26">
        <v>18</v>
      </c>
      <c r="B264" s="182" t="s">
        <v>56</v>
      </c>
      <c r="C264" s="26" t="s">
        <v>355</v>
      </c>
      <c r="D264" s="41">
        <v>1</v>
      </c>
      <c r="E264" s="104">
        <v>17000</v>
      </c>
      <c r="F264" s="105">
        <v>17000</v>
      </c>
      <c r="G264" s="153"/>
      <c r="H264" s="104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customFormat="1" ht="25.15" customHeight="1" x14ac:dyDescent="0.25">
      <c r="A265" s="26">
        <v>19</v>
      </c>
      <c r="B265" s="182" t="s">
        <v>67</v>
      </c>
      <c r="C265" s="26" t="s">
        <v>355</v>
      </c>
      <c r="D265" s="41">
        <v>1</v>
      </c>
      <c r="E265" s="104">
        <v>49000</v>
      </c>
      <c r="F265" s="105">
        <v>49000</v>
      </c>
      <c r="G265" s="153"/>
      <c r="H265" s="104">
        <v>9800</v>
      </c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customFormat="1" ht="24.4" customHeight="1" x14ac:dyDescent="0.25">
      <c r="A266" s="26">
        <v>20</v>
      </c>
      <c r="B266" s="182" t="s">
        <v>360</v>
      </c>
      <c r="C266" s="26" t="s">
        <v>359</v>
      </c>
      <c r="D266" s="41">
        <v>1</v>
      </c>
      <c r="E266" s="104">
        <v>41250</v>
      </c>
      <c r="F266" s="105">
        <v>41250</v>
      </c>
      <c r="G266" s="153"/>
      <c r="H266" s="104">
        <v>7218.75</v>
      </c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customFormat="1" ht="25.15" customHeight="1" x14ac:dyDescent="0.25">
      <c r="A267" s="26">
        <v>21</v>
      </c>
      <c r="B267" s="182" t="s">
        <v>60</v>
      </c>
      <c r="C267" s="26" t="s">
        <v>359</v>
      </c>
      <c r="D267" s="41">
        <v>1</v>
      </c>
      <c r="E267" s="104">
        <v>68750</v>
      </c>
      <c r="F267" s="105">
        <v>68750</v>
      </c>
      <c r="G267" s="153"/>
      <c r="H267" s="104">
        <v>12031.25</v>
      </c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customFormat="1" ht="24.4" customHeight="1" x14ac:dyDescent="0.25">
      <c r="A268" s="26">
        <v>22</v>
      </c>
      <c r="B268" s="182" t="s">
        <v>46</v>
      </c>
      <c r="C268" s="26" t="s">
        <v>359</v>
      </c>
      <c r="D268" s="41">
        <v>1</v>
      </c>
      <c r="E268" s="104">
        <v>19900</v>
      </c>
      <c r="F268" s="105">
        <v>19900</v>
      </c>
      <c r="G268" s="153"/>
      <c r="H268" s="104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customFormat="1" ht="25.15" customHeight="1" x14ac:dyDescent="0.25">
      <c r="A269" s="26">
        <v>23</v>
      </c>
      <c r="B269" s="182" t="s">
        <v>50</v>
      </c>
      <c r="C269" s="26" t="s">
        <v>357</v>
      </c>
      <c r="D269" s="41">
        <v>1</v>
      </c>
      <c r="E269" s="104">
        <v>90200</v>
      </c>
      <c r="F269" s="105">
        <v>90200</v>
      </c>
      <c r="G269" s="153"/>
      <c r="H269" s="104">
        <v>6765</v>
      </c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customFormat="1" ht="25.15" customHeight="1" x14ac:dyDescent="0.25">
      <c r="A270" s="26">
        <v>24</v>
      </c>
      <c r="B270" s="182" t="s">
        <v>94</v>
      </c>
      <c r="C270" s="26" t="s">
        <v>359</v>
      </c>
      <c r="D270" s="41">
        <v>1</v>
      </c>
      <c r="E270" s="104">
        <v>70000</v>
      </c>
      <c r="F270" s="105">
        <v>70000</v>
      </c>
      <c r="G270" s="153"/>
      <c r="H270" s="104">
        <v>5250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customFormat="1" ht="24.4" customHeight="1" x14ac:dyDescent="0.25">
      <c r="A271" s="26">
        <v>25</v>
      </c>
      <c r="B271" s="182" t="s">
        <v>354</v>
      </c>
      <c r="C271" s="26" t="s">
        <v>359</v>
      </c>
      <c r="D271" s="41">
        <v>2</v>
      </c>
      <c r="E271" s="104">
        <v>130000</v>
      </c>
      <c r="F271" s="105">
        <v>130000</v>
      </c>
      <c r="G271" s="153"/>
      <c r="H271" s="104">
        <v>26000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customFormat="1" ht="25.15" customHeight="1" x14ac:dyDescent="0.25">
      <c r="A272" s="26">
        <v>26</v>
      </c>
      <c r="B272" s="182" t="s">
        <v>43</v>
      </c>
      <c r="C272" s="26" t="s">
        <v>359</v>
      </c>
      <c r="D272" s="41">
        <v>1</v>
      </c>
      <c r="E272" s="104">
        <v>98700</v>
      </c>
      <c r="F272" s="105">
        <v>98700</v>
      </c>
      <c r="G272" s="153"/>
      <c r="H272" s="104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customFormat="1" ht="24.4" customHeight="1" x14ac:dyDescent="0.25">
      <c r="A273" s="26">
        <v>27</v>
      </c>
      <c r="B273" s="182" t="s">
        <v>228</v>
      </c>
      <c r="C273" s="26" t="s">
        <v>359</v>
      </c>
      <c r="D273" s="41">
        <v>1</v>
      </c>
      <c r="E273" s="104">
        <v>11000</v>
      </c>
      <c r="F273" s="105">
        <v>11000</v>
      </c>
      <c r="G273" s="153"/>
      <c r="H273" s="104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customFormat="1" ht="25.15" customHeight="1" x14ac:dyDescent="0.25">
      <c r="A274" s="26">
        <v>28</v>
      </c>
      <c r="B274" s="182" t="s">
        <v>93</v>
      </c>
      <c r="C274" s="26" t="s">
        <v>359</v>
      </c>
      <c r="D274" s="41">
        <v>1</v>
      </c>
      <c r="E274" s="104">
        <v>13750</v>
      </c>
      <c r="F274" s="105">
        <v>13750</v>
      </c>
      <c r="G274" s="153"/>
      <c r="H274" s="104">
        <v>0</v>
      </c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customFormat="1" ht="24.4" customHeight="1" x14ac:dyDescent="0.25">
      <c r="A275" s="26">
        <v>29</v>
      </c>
      <c r="B275" s="182" t="s">
        <v>361</v>
      </c>
      <c r="C275" s="26" t="s">
        <v>359</v>
      </c>
      <c r="D275" s="41">
        <v>1</v>
      </c>
      <c r="E275" s="104">
        <v>18150</v>
      </c>
      <c r="F275" s="105">
        <v>18150</v>
      </c>
      <c r="G275" s="153"/>
      <c r="H275" s="104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customFormat="1" ht="25.15" customHeight="1" x14ac:dyDescent="0.25">
      <c r="A276" s="26">
        <v>30</v>
      </c>
      <c r="B276" s="182" t="s">
        <v>362</v>
      </c>
      <c r="C276" s="26" t="s">
        <v>359</v>
      </c>
      <c r="D276" s="41">
        <v>1</v>
      </c>
      <c r="E276" s="104">
        <v>13500</v>
      </c>
      <c r="F276" s="105">
        <v>13500</v>
      </c>
      <c r="G276" s="153"/>
      <c r="H276" s="104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customFormat="1" ht="24.4" customHeight="1" x14ac:dyDescent="0.25">
      <c r="A277" s="26">
        <v>31</v>
      </c>
      <c r="B277" s="182" t="s">
        <v>363</v>
      </c>
      <c r="C277" s="26" t="s">
        <v>355</v>
      </c>
      <c r="D277" s="41">
        <v>1</v>
      </c>
      <c r="E277" s="104">
        <v>30000</v>
      </c>
      <c r="F277" s="105">
        <v>30000</v>
      </c>
      <c r="G277" s="153"/>
      <c r="H277" s="104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customFormat="1" ht="25.15" customHeight="1" x14ac:dyDescent="0.25">
      <c r="A278" s="26">
        <v>32</v>
      </c>
      <c r="B278" s="182" t="s">
        <v>57</v>
      </c>
      <c r="C278" s="26" t="s">
        <v>355</v>
      </c>
      <c r="D278" s="41">
        <v>1</v>
      </c>
      <c r="E278" s="104">
        <v>15000</v>
      </c>
      <c r="F278" s="105">
        <v>15000</v>
      </c>
      <c r="G278" s="153"/>
      <c r="H278" s="104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customFormat="1" ht="24.4" customHeight="1" x14ac:dyDescent="0.25">
      <c r="A279" s="26">
        <v>33</v>
      </c>
      <c r="B279" s="182" t="s">
        <v>364</v>
      </c>
      <c r="C279" s="26" t="s">
        <v>359</v>
      </c>
      <c r="D279" s="41">
        <v>1</v>
      </c>
      <c r="E279" s="104">
        <v>9650</v>
      </c>
      <c r="F279" s="105">
        <v>9650</v>
      </c>
      <c r="G279" s="153"/>
      <c r="H279" s="104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customFormat="1" ht="24.4" customHeight="1" x14ac:dyDescent="0.25">
      <c r="A280" s="26">
        <v>34</v>
      </c>
      <c r="B280" s="182" t="s">
        <v>250</v>
      </c>
      <c r="C280" s="26" t="s">
        <v>359</v>
      </c>
      <c r="D280" s="41">
        <v>1</v>
      </c>
      <c r="E280" s="104">
        <v>8900</v>
      </c>
      <c r="F280" s="105">
        <v>8900</v>
      </c>
      <c r="G280" s="153"/>
      <c r="H280" s="104">
        <v>0</v>
      </c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customFormat="1" ht="24.4" customHeight="1" x14ac:dyDescent="0.25">
      <c r="A281" s="26">
        <v>35</v>
      </c>
      <c r="B281" s="182" t="s">
        <v>365</v>
      </c>
      <c r="C281" s="26" t="s">
        <v>355</v>
      </c>
      <c r="D281" s="41">
        <v>1</v>
      </c>
      <c r="E281" s="104">
        <v>32850</v>
      </c>
      <c r="F281" s="105">
        <v>32850</v>
      </c>
      <c r="G281" s="153"/>
      <c r="H281" s="104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customFormat="1" ht="24.4" customHeight="1" x14ac:dyDescent="0.25">
      <c r="A282" s="26">
        <v>36</v>
      </c>
      <c r="B282" s="182" t="s">
        <v>61</v>
      </c>
      <c r="C282" s="26" t="s">
        <v>359</v>
      </c>
      <c r="D282" s="41">
        <v>1</v>
      </c>
      <c r="E282" s="104">
        <v>50000</v>
      </c>
      <c r="F282" s="105">
        <v>50000</v>
      </c>
      <c r="G282" s="153"/>
      <c r="H282" s="104">
        <v>8750</v>
      </c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customFormat="1" ht="41.25" customHeight="1" x14ac:dyDescent="0.25">
      <c r="A283" s="26">
        <v>37</v>
      </c>
      <c r="B283" s="182" t="s">
        <v>59</v>
      </c>
      <c r="C283" s="26" t="s">
        <v>359</v>
      </c>
      <c r="D283" s="41">
        <v>1</v>
      </c>
      <c r="E283" s="104">
        <v>90000</v>
      </c>
      <c r="F283" s="105">
        <v>90000</v>
      </c>
      <c r="G283" s="153"/>
      <c r="H283" s="104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customFormat="1" ht="24.4" customHeight="1" x14ac:dyDescent="0.25">
      <c r="A284" s="26">
        <v>38</v>
      </c>
      <c r="B284" s="147" t="s">
        <v>815</v>
      </c>
      <c r="C284" s="26" t="s">
        <v>355</v>
      </c>
      <c r="D284" s="41">
        <v>1</v>
      </c>
      <c r="E284" s="104">
        <f>F284</f>
        <v>50000</v>
      </c>
      <c r="F284" s="105">
        <v>50000</v>
      </c>
      <c r="G284" s="153"/>
      <c r="H284" s="104">
        <v>33750</v>
      </c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customFormat="1" ht="24.4" customHeight="1" x14ac:dyDescent="0.25">
      <c r="A285" s="26">
        <v>39</v>
      </c>
      <c r="B285" s="147" t="s">
        <v>816</v>
      </c>
      <c r="C285" s="26" t="s">
        <v>355</v>
      </c>
      <c r="D285" s="41">
        <v>1</v>
      </c>
      <c r="E285" s="104">
        <f t="shared" ref="E285:E308" si="19">F285</f>
        <v>50000</v>
      </c>
      <c r="F285" s="105">
        <v>50000</v>
      </c>
      <c r="G285" s="153"/>
      <c r="H285" s="104">
        <v>33750</v>
      </c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customFormat="1" ht="24.4" customHeight="1" x14ac:dyDescent="0.25">
      <c r="A286" s="26">
        <v>40</v>
      </c>
      <c r="B286" s="147" t="s">
        <v>817</v>
      </c>
      <c r="C286" s="26" t="s">
        <v>355</v>
      </c>
      <c r="D286" s="41">
        <v>1</v>
      </c>
      <c r="E286" s="104">
        <f t="shared" si="19"/>
        <v>50000</v>
      </c>
      <c r="F286" s="105">
        <v>50000</v>
      </c>
      <c r="G286" s="153"/>
      <c r="H286" s="104">
        <v>33750</v>
      </c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customFormat="1" ht="24.4" customHeight="1" x14ac:dyDescent="0.25">
      <c r="A287" s="26">
        <v>41</v>
      </c>
      <c r="B287" s="147" t="s">
        <v>818</v>
      </c>
      <c r="C287" s="26" t="s">
        <v>355</v>
      </c>
      <c r="D287" s="41">
        <v>1</v>
      </c>
      <c r="E287" s="104">
        <f t="shared" si="19"/>
        <v>50000</v>
      </c>
      <c r="F287" s="105">
        <v>50000</v>
      </c>
      <c r="G287" s="153"/>
      <c r="H287" s="104">
        <v>33750</v>
      </c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customFormat="1" ht="24.4" customHeight="1" x14ac:dyDescent="0.25">
      <c r="A288" s="26">
        <v>42</v>
      </c>
      <c r="B288" s="147" t="s">
        <v>819</v>
      </c>
      <c r="C288" s="26" t="s">
        <v>355</v>
      </c>
      <c r="D288" s="41">
        <v>1</v>
      </c>
      <c r="E288" s="104">
        <f t="shared" si="19"/>
        <v>50000</v>
      </c>
      <c r="F288" s="105">
        <v>50000</v>
      </c>
      <c r="G288" s="153"/>
      <c r="H288" s="104">
        <v>33750</v>
      </c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customFormat="1" ht="24.4" customHeight="1" x14ac:dyDescent="0.25">
      <c r="A289" s="26">
        <v>43</v>
      </c>
      <c r="B289" s="147" t="s">
        <v>820</v>
      </c>
      <c r="C289" s="26" t="s">
        <v>355</v>
      </c>
      <c r="D289" s="41">
        <v>1</v>
      </c>
      <c r="E289" s="104">
        <f t="shared" si="19"/>
        <v>50000</v>
      </c>
      <c r="F289" s="105">
        <v>50000</v>
      </c>
      <c r="G289" s="153"/>
      <c r="H289" s="104">
        <v>33750</v>
      </c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customFormat="1" ht="24.4" customHeight="1" x14ac:dyDescent="0.25">
      <c r="A290" s="26">
        <v>44</v>
      </c>
      <c r="B290" s="147" t="s">
        <v>821</v>
      </c>
      <c r="C290" s="26" t="s">
        <v>355</v>
      </c>
      <c r="D290" s="41">
        <v>1</v>
      </c>
      <c r="E290" s="104">
        <f t="shared" si="19"/>
        <v>50000</v>
      </c>
      <c r="F290" s="105">
        <v>50000</v>
      </c>
      <c r="G290" s="153"/>
      <c r="H290" s="104">
        <v>33750</v>
      </c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customFormat="1" ht="24.4" customHeight="1" x14ac:dyDescent="0.25">
      <c r="A291" s="26">
        <v>45</v>
      </c>
      <c r="B291" s="147" t="s">
        <v>822</v>
      </c>
      <c r="C291" s="26" t="s">
        <v>355</v>
      </c>
      <c r="D291" s="41">
        <v>1</v>
      </c>
      <c r="E291" s="104">
        <f t="shared" si="19"/>
        <v>50000</v>
      </c>
      <c r="F291" s="105">
        <v>50000</v>
      </c>
      <c r="G291" s="153"/>
      <c r="H291" s="104">
        <v>33750</v>
      </c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customFormat="1" ht="24.4" customHeight="1" x14ac:dyDescent="0.25">
      <c r="A292" s="26">
        <v>46</v>
      </c>
      <c r="B292" s="147" t="s">
        <v>823</v>
      </c>
      <c r="C292" s="26" t="s">
        <v>355</v>
      </c>
      <c r="D292" s="41">
        <v>1</v>
      </c>
      <c r="E292" s="104">
        <f t="shared" si="19"/>
        <v>59127</v>
      </c>
      <c r="F292" s="105">
        <v>59127</v>
      </c>
      <c r="G292" s="153"/>
      <c r="H292" s="104">
        <v>39910.724999999999</v>
      </c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customFormat="1" ht="24.4" customHeight="1" x14ac:dyDescent="0.25">
      <c r="A293" s="26">
        <v>47</v>
      </c>
      <c r="B293" s="147" t="s">
        <v>824</v>
      </c>
      <c r="C293" s="26" t="s">
        <v>355</v>
      </c>
      <c r="D293" s="41">
        <v>1</v>
      </c>
      <c r="E293" s="104">
        <f t="shared" si="19"/>
        <v>59127</v>
      </c>
      <c r="F293" s="105">
        <v>59127</v>
      </c>
      <c r="G293" s="153"/>
      <c r="H293" s="104">
        <v>39910.724999999999</v>
      </c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customFormat="1" ht="24.4" customHeight="1" x14ac:dyDescent="0.25">
      <c r="A294" s="26">
        <v>48</v>
      </c>
      <c r="B294" s="147" t="s">
        <v>825</v>
      </c>
      <c r="C294" s="26" t="s">
        <v>355</v>
      </c>
      <c r="D294" s="41">
        <v>1</v>
      </c>
      <c r="E294" s="104">
        <f t="shared" si="19"/>
        <v>59127</v>
      </c>
      <c r="F294" s="105">
        <v>59127</v>
      </c>
      <c r="G294" s="153"/>
      <c r="H294" s="104">
        <v>39910.724999999999</v>
      </c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customFormat="1" ht="24.4" customHeight="1" x14ac:dyDescent="0.25">
      <c r="A295" s="26">
        <v>49</v>
      </c>
      <c r="B295" s="147" t="s">
        <v>826</v>
      </c>
      <c r="C295" s="26" t="s">
        <v>355</v>
      </c>
      <c r="D295" s="41">
        <v>1</v>
      </c>
      <c r="E295" s="104">
        <f t="shared" si="19"/>
        <v>59127</v>
      </c>
      <c r="F295" s="105">
        <v>59127</v>
      </c>
      <c r="G295" s="153"/>
      <c r="H295" s="104">
        <v>39910.724999999999</v>
      </c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customFormat="1" ht="24.4" customHeight="1" x14ac:dyDescent="0.25">
      <c r="A296" s="26">
        <v>50</v>
      </c>
      <c r="B296" s="147" t="s">
        <v>827</v>
      </c>
      <c r="C296" s="26" t="s">
        <v>355</v>
      </c>
      <c r="D296" s="41">
        <v>1</v>
      </c>
      <c r="E296" s="104">
        <f t="shared" si="19"/>
        <v>59127</v>
      </c>
      <c r="F296" s="105">
        <v>59127</v>
      </c>
      <c r="G296" s="153"/>
      <c r="H296" s="104">
        <v>39910.724999999999</v>
      </c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customFormat="1" ht="24.4" customHeight="1" x14ac:dyDescent="0.25">
      <c r="A297" s="26">
        <v>51</v>
      </c>
      <c r="B297" s="147" t="s">
        <v>828</v>
      </c>
      <c r="C297" s="26" t="s">
        <v>355</v>
      </c>
      <c r="D297" s="41">
        <v>1</v>
      </c>
      <c r="E297" s="104">
        <f t="shared" si="19"/>
        <v>59127</v>
      </c>
      <c r="F297" s="105">
        <v>59127</v>
      </c>
      <c r="G297" s="153"/>
      <c r="H297" s="104">
        <v>39910.724999999999</v>
      </c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customFormat="1" ht="24.4" customHeight="1" x14ac:dyDescent="0.25">
      <c r="A298" s="26">
        <v>52</v>
      </c>
      <c r="B298" s="147" t="s">
        <v>829</v>
      </c>
      <c r="C298" s="26" t="s">
        <v>355</v>
      </c>
      <c r="D298" s="41">
        <v>1</v>
      </c>
      <c r="E298" s="104">
        <f t="shared" si="19"/>
        <v>59127</v>
      </c>
      <c r="F298" s="105">
        <v>59127</v>
      </c>
      <c r="G298" s="153"/>
      <c r="H298" s="104">
        <v>39910.724999999999</v>
      </c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customFormat="1" ht="24.4" customHeight="1" x14ac:dyDescent="0.25">
      <c r="A299" s="26">
        <v>53</v>
      </c>
      <c r="B299" s="147" t="s">
        <v>830</v>
      </c>
      <c r="C299" s="26" t="s">
        <v>355</v>
      </c>
      <c r="D299" s="41">
        <v>1</v>
      </c>
      <c r="E299" s="104">
        <f t="shared" si="19"/>
        <v>59127</v>
      </c>
      <c r="F299" s="105">
        <v>59127</v>
      </c>
      <c r="G299" s="153"/>
      <c r="H299" s="104">
        <v>39910.724999999999</v>
      </c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customFormat="1" ht="24.4" customHeight="1" x14ac:dyDescent="0.25">
      <c r="A300" s="26">
        <v>54</v>
      </c>
      <c r="B300" s="147" t="s">
        <v>831</v>
      </c>
      <c r="C300" s="26" t="s">
        <v>355</v>
      </c>
      <c r="D300" s="41">
        <v>1</v>
      </c>
      <c r="E300" s="104">
        <f t="shared" si="19"/>
        <v>59127</v>
      </c>
      <c r="F300" s="105">
        <v>59127</v>
      </c>
      <c r="G300" s="153"/>
      <c r="H300" s="104">
        <v>39910.724999999999</v>
      </c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customFormat="1" ht="24.4" customHeight="1" x14ac:dyDescent="0.25">
      <c r="A301" s="26">
        <v>55</v>
      </c>
      <c r="B301" s="147" t="s">
        <v>832</v>
      </c>
      <c r="C301" s="26" t="s">
        <v>355</v>
      </c>
      <c r="D301" s="41">
        <v>1</v>
      </c>
      <c r="E301" s="104">
        <f t="shared" si="19"/>
        <v>59127</v>
      </c>
      <c r="F301" s="105">
        <v>59127</v>
      </c>
      <c r="G301" s="153"/>
      <c r="H301" s="104">
        <v>39910.724999999999</v>
      </c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customFormat="1" ht="24.4" customHeight="1" x14ac:dyDescent="0.25">
      <c r="A302" s="26">
        <v>56</v>
      </c>
      <c r="B302" s="147" t="s">
        <v>833</v>
      </c>
      <c r="C302" s="26" t="s">
        <v>355</v>
      </c>
      <c r="D302" s="41">
        <v>1</v>
      </c>
      <c r="E302" s="104">
        <f t="shared" si="19"/>
        <v>59127</v>
      </c>
      <c r="F302" s="105">
        <v>59127</v>
      </c>
      <c r="G302" s="153"/>
      <c r="H302" s="104">
        <v>39910.724999999999</v>
      </c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customFormat="1" ht="24.4" customHeight="1" x14ac:dyDescent="0.25">
      <c r="A303" s="26">
        <v>57</v>
      </c>
      <c r="B303" s="147" t="s">
        <v>834</v>
      </c>
      <c r="C303" s="26" t="s">
        <v>355</v>
      </c>
      <c r="D303" s="41">
        <v>1</v>
      </c>
      <c r="E303" s="104">
        <f t="shared" si="19"/>
        <v>59127</v>
      </c>
      <c r="F303" s="105">
        <v>59127</v>
      </c>
      <c r="G303" s="153"/>
      <c r="H303" s="104">
        <v>39910.724999999999</v>
      </c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customFormat="1" ht="24.4" customHeight="1" x14ac:dyDescent="0.25">
      <c r="A304" s="26">
        <v>58</v>
      </c>
      <c r="B304" s="147" t="s">
        <v>835</v>
      </c>
      <c r="C304" s="26" t="s">
        <v>355</v>
      </c>
      <c r="D304" s="41">
        <v>1</v>
      </c>
      <c r="E304" s="104">
        <f t="shared" si="19"/>
        <v>33665</v>
      </c>
      <c r="F304" s="105">
        <v>33665</v>
      </c>
      <c r="G304" s="153"/>
      <c r="H304" s="104">
        <v>22723.875</v>
      </c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customFormat="1" ht="24.4" customHeight="1" x14ac:dyDescent="0.25">
      <c r="A305" s="26">
        <v>59</v>
      </c>
      <c r="B305" s="147" t="s">
        <v>836</v>
      </c>
      <c r="C305" s="26" t="s">
        <v>355</v>
      </c>
      <c r="D305" s="41">
        <v>1</v>
      </c>
      <c r="E305" s="104">
        <f t="shared" si="19"/>
        <v>33665</v>
      </c>
      <c r="F305" s="105">
        <v>33665</v>
      </c>
      <c r="G305" s="153"/>
      <c r="H305" s="104">
        <v>22723.875</v>
      </c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customFormat="1" ht="24.4" customHeight="1" x14ac:dyDescent="0.25">
      <c r="A306" s="26">
        <v>60</v>
      </c>
      <c r="B306" s="147" t="s">
        <v>837</v>
      </c>
      <c r="C306" s="26" t="s">
        <v>355</v>
      </c>
      <c r="D306" s="41">
        <v>1</v>
      </c>
      <c r="E306" s="104">
        <f t="shared" si="19"/>
        <v>33665</v>
      </c>
      <c r="F306" s="105">
        <v>33665</v>
      </c>
      <c r="G306" s="153"/>
      <c r="H306" s="104">
        <v>22723.875</v>
      </c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customFormat="1" ht="24.4" customHeight="1" x14ac:dyDescent="0.25">
      <c r="A307" s="26">
        <v>61</v>
      </c>
      <c r="B307" s="147" t="s">
        <v>838</v>
      </c>
      <c r="C307" s="26" t="s">
        <v>355</v>
      </c>
      <c r="D307" s="41">
        <v>1</v>
      </c>
      <c r="E307" s="104">
        <f t="shared" si="19"/>
        <v>33665</v>
      </c>
      <c r="F307" s="105">
        <v>33665</v>
      </c>
      <c r="G307" s="153"/>
      <c r="H307" s="104">
        <v>22723.875</v>
      </c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customFormat="1" ht="24.4" customHeight="1" x14ac:dyDescent="0.25">
      <c r="A308" s="26">
        <v>62</v>
      </c>
      <c r="B308" s="147" t="s">
        <v>839</v>
      </c>
      <c r="C308" s="26" t="s">
        <v>355</v>
      </c>
      <c r="D308" s="41">
        <v>1</v>
      </c>
      <c r="E308" s="104">
        <f t="shared" si="19"/>
        <v>33665</v>
      </c>
      <c r="F308" s="105">
        <v>33665</v>
      </c>
      <c r="G308" s="153"/>
      <c r="H308" s="104">
        <v>22723.875</v>
      </c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s="6" customFormat="1" ht="14.25" x14ac:dyDescent="0.2">
      <c r="A309" s="11">
        <v>15</v>
      </c>
      <c r="B309" s="216" t="s">
        <v>63</v>
      </c>
      <c r="C309" s="216"/>
      <c r="D309" s="49">
        <f>SUM(D310:D314)</f>
        <v>5</v>
      </c>
      <c r="E309" s="99">
        <f>SUM(E310:E314)</f>
        <v>139150.20799999998</v>
      </c>
      <c r="F309" s="100">
        <f>SUM(F310:F314)</f>
        <v>139150.20799999998</v>
      </c>
      <c r="G309" s="152">
        <f>SUM(G310:G314)</f>
        <v>0</v>
      </c>
      <c r="H309" s="99">
        <f>SUM(H310:H314)</f>
        <v>24480.057200000003</v>
      </c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customFormat="1" ht="17.850000000000001" customHeight="1" x14ac:dyDescent="0.25">
      <c r="A310" s="26"/>
      <c r="B310" s="182" t="s">
        <v>65</v>
      </c>
      <c r="C310" s="26" t="s">
        <v>448</v>
      </c>
      <c r="D310" s="41">
        <v>1</v>
      </c>
      <c r="E310" s="104">
        <v>10500</v>
      </c>
      <c r="F310" s="105">
        <v>10500</v>
      </c>
      <c r="G310" s="153">
        <v>0</v>
      </c>
      <c r="H310" s="104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customFormat="1" ht="25.15" customHeight="1" x14ac:dyDescent="0.25">
      <c r="A311" s="26"/>
      <c r="B311" s="182" t="s">
        <v>445</v>
      </c>
      <c r="C311" s="26" t="s">
        <v>207</v>
      </c>
      <c r="D311" s="41">
        <v>1</v>
      </c>
      <c r="E311" s="104">
        <v>60800.207999999999</v>
      </c>
      <c r="F311" s="105">
        <v>60800.207999999999</v>
      </c>
      <c r="G311" s="153">
        <v>0</v>
      </c>
      <c r="H311" s="104">
        <v>16720.057200000003</v>
      </c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customFormat="1" ht="17.100000000000001" customHeight="1" x14ac:dyDescent="0.25">
      <c r="A312" s="26"/>
      <c r="B312" s="182" t="s">
        <v>446</v>
      </c>
      <c r="C312" s="26" t="s">
        <v>207</v>
      </c>
      <c r="D312" s="41">
        <v>1</v>
      </c>
      <c r="E312" s="104">
        <v>10500</v>
      </c>
      <c r="F312" s="105">
        <v>10500</v>
      </c>
      <c r="G312" s="153">
        <v>0</v>
      </c>
      <c r="H312" s="104">
        <v>4200</v>
      </c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customFormat="1" ht="17.850000000000001" customHeight="1" x14ac:dyDescent="0.25">
      <c r="A313" s="26"/>
      <c r="B313" s="182" t="s">
        <v>190</v>
      </c>
      <c r="C313" s="26" t="s">
        <v>207</v>
      </c>
      <c r="D313" s="41">
        <v>1</v>
      </c>
      <c r="E313" s="104">
        <v>8900</v>
      </c>
      <c r="F313" s="105">
        <v>8900</v>
      </c>
      <c r="G313" s="153">
        <v>0</v>
      </c>
      <c r="H313" s="104">
        <v>3560</v>
      </c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customFormat="1" ht="24.4" customHeight="1" x14ac:dyDescent="0.25">
      <c r="A314" s="26"/>
      <c r="B314" s="182" t="s">
        <v>66</v>
      </c>
      <c r="C314" s="26" t="s">
        <v>449</v>
      </c>
      <c r="D314" s="41">
        <v>1</v>
      </c>
      <c r="E314" s="104">
        <v>48450</v>
      </c>
      <c r="F314" s="105">
        <v>48450</v>
      </c>
      <c r="G314" s="153">
        <v>0</v>
      </c>
      <c r="H314" s="104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s="13" customFormat="1" ht="14.25" x14ac:dyDescent="0.2">
      <c r="A315" s="11">
        <v>16</v>
      </c>
      <c r="B315" s="185" t="s">
        <v>181</v>
      </c>
      <c r="C315" s="11"/>
      <c r="D315" s="49">
        <f>SUM(D316:D321)</f>
        <v>6</v>
      </c>
      <c r="E315" s="99">
        <f>SUM(E316:E321)</f>
        <v>69000</v>
      </c>
      <c r="F315" s="100">
        <f>SUM(F316:F321)</f>
        <v>69000</v>
      </c>
      <c r="G315" s="152">
        <f>SUM(G316:G321)</f>
        <v>0</v>
      </c>
      <c r="H315" s="99">
        <f>SUM(H316:H321)</f>
        <v>1200</v>
      </c>
    </row>
    <row r="316" spans="1:26" s="19" customFormat="1" ht="15" x14ac:dyDescent="0.2">
      <c r="A316" s="20">
        <v>1</v>
      </c>
      <c r="B316" s="17" t="s">
        <v>33</v>
      </c>
      <c r="C316" s="20"/>
      <c r="D316" s="18">
        <v>1</v>
      </c>
      <c r="E316" s="106">
        <f t="shared" ref="E316:E356" si="20">F316</f>
        <v>11500</v>
      </c>
      <c r="F316" s="107">
        <v>11500</v>
      </c>
      <c r="G316" s="155"/>
      <c r="H316" s="109">
        <v>0</v>
      </c>
    </row>
    <row r="317" spans="1:26" s="19" customFormat="1" ht="15" x14ac:dyDescent="0.2">
      <c r="A317" s="20">
        <v>2</v>
      </c>
      <c r="B317" s="17" t="s">
        <v>33</v>
      </c>
      <c r="C317" s="20"/>
      <c r="D317" s="18">
        <v>1</v>
      </c>
      <c r="E317" s="106">
        <f t="shared" si="20"/>
        <v>11500</v>
      </c>
      <c r="F317" s="107">
        <v>11500</v>
      </c>
      <c r="G317" s="155"/>
      <c r="H317" s="109">
        <v>0</v>
      </c>
    </row>
    <row r="318" spans="1:26" s="19" customFormat="1" ht="15" x14ac:dyDescent="0.2">
      <c r="A318" s="20">
        <v>3</v>
      </c>
      <c r="B318" s="17" t="s">
        <v>33</v>
      </c>
      <c r="C318" s="20"/>
      <c r="D318" s="18">
        <v>1</v>
      </c>
      <c r="E318" s="106">
        <f t="shared" si="20"/>
        <v>11500</v>
      </c>
      <c r="F318" s="107">
        <v>11500</v>
      </c>
      <c r="G318" s="155"/>
      <c r="H318" s="109">
        <v>0</v>
      </c>
    </row>
    <row r="319" spans="1:26" s="19" customFormat="1" ht="15" x14ac:dyDescent="0.2">
      <c r="A319" s="20">
        <v>4</v>
      </c>
      <c r="B319" s="17" t="s">
        <v>33</v>
      </c>
      <c r="C319" s="20"/>
      <c r="D319" s="18">
        <v>1</v>
      </c>
      <c r="E319" s="106">
        <f t="shared" si="20"/>
        <v>11500</v>
      </c>
      <c r="F319" s="107">
        <v>11500</v>
      </c>
      <c r="G319" s="155"/>
      <c r="H319" s="109">
        <v>0</v>
      </c>
    </row>
    <row r="320" spans="1:26" s="19" customFormat="1" ht="15" x14ac:dyDescent="0.2">
      <c r="A320" s="20">
        <v>5</v>
      </c>
      <c r="B320" s="23" t="s">
        <v>22</v>
      </c>
      <c r="C320" s="20"/>
      <c r="D320" s="18">
        <v>1</v>
      </c>
      <c r="E320" s="106">
        <f t="shared" si="20"/>
        <v>11500</v>
      </c>
      <c r="F320" s="107">
        <v>11500</v>
      </c>
      <c r="G320" s="155"/>
      <c r="H320" s="109">
        <v>600</v>
      </c>
    </row>
    <row r="321" spans="1:8" s="19" customFormat="1" ht="15" x14ac:dyDescent="0.2">
      <c r="A321" s="20">
        <v>6</v>
      </c>
      <c r="B321" s="23" t="s">
        <v>22</v>
      </c>
      <c r="C321" s="20"/>
      <c r="D321" s="18">
        <v>1</v>
      </c>
      <c r="E321" s="106">
        <f t="shared" si="20"/>
        <v>11500</v>
      </c>
      <c r="F321" s="107">
        <v>11500</v>
      </c>
      <c r="G321" s="155"/>
      <c r="H321" s="109">
        <v>600</v>
      </c>
    </row>
    <row r="322" spans="1:8" s="13" customFormat="1" ht="14.25" x14ac:dyDescent="0.2">
      <c r="A322" s="11">
        <v>17</v>
      </c>
      <c r="B322" s="185" t="s">
        <v>70</v>
      </c>
      <c r="C322" s="11"/>
      <c r="D322" s="49">
        <f>SUM(D323:D326)</f>
        <v>4</v>
      </c>
      <c r="E322" s="99">
        <f>SUM(E323:E326)</f>
        <v>49500</v>
      </c>
      <c r="F322" s="100">
        <f>SUM(F323:F326)</f>
        <v>49500</v>
      </c>
      <c r="G322" s="152">
        <f>SUM(G323:G326)</f>
        <v>0</v>
      </c>
      <c r="H322" s="99">
        <f>SUM(H323:H326)</f>
        <v>0</v>
      </c>
    </row>
    <row r="323" spans="1:8" s="19" customFormat="1" ht="15" x14ac:dyDescent="0.2">
      <c r="A323" s="20">
        <v>1</v>
      </c>
      <c r="B323" s="17" t="s">
        <v>33</v>
      </c>
      <c r="C323" s="20"/>
      <c r="D323" s="18">
        <v>1</v>
      </c>
      <c r="E323" s="106">
        <f t="shared" si="20"/>
        <v>11500</v>
      </c>
      <c r="F323" s="107">
        <v>11500</v>
      </c>
      <c r="G323" s="155"/>
      <c r="H323" s="109">
        <v>0</v>
      </c>
    </row>
    <row r="324" spans="1:8" s="19" customFormat="1" ht="15" x14ac:dyDescent="0.2">
      <c r="A324" s="20">
        <v>2</v>
      </c>
      <c r="B324" s="17" t="s">
        <v>33</v>
      </c>
      <c r="C324" s="20"/>
      <c r="D324" s="18">
        <v>1</v>
      </c>
      <c r="E324" s="106">
        <f t="shared" si="20"/>
        <v>11500</v>
      </c>
      <c r="F324" s="107">
        <v>11500</v>
      </c>
      <c r="G324" s="155"/>
      <c r="H324" s="109">
        <v>0</v>
      </c>
    </row>
    <row r="325" spans="1:8" s="19" customFormat="1" ht="15" x14ac:dyDescent="0.2">
      <c r="A325" s="20">
        <v>3</v>
      </c>
      <c r="B325" s="17" t="s">
        <v>33</v>
      </c>
      <c r="C325" s="20"/>
      <c r="D325" s="18">
        <v>1</v>
      </c>
      <c r="E325" s="106">
        <f t="shared" si="20"/>
        <v>11500</v>
      </c>
      <c r="F325" s="107">
        <v>11500</v>
      </c>
      <c r="G325" s="155"/>
      <c r="H325" s="109">
        <v>0</v>
      </c>
    </row>
    <row r="326" spans="1:8" s="19" customFormat="1" ht="15" x14ac:dyDescent="0.25">
      <c r="A326" s="20">
        <v>4</v>
      </c>
      <c r="B326" s="23" t="s">
        <v>22</v>
      </c>
      <c r="C326" s="20"/>
      <c r="D326" s="18">
        <v>1</v>
      </c>
      <c r="E326" s="106">
        <f t="shared" si="20"/>
        <v>15000</v>
      </c>
      <c r="F326" s="113">
        <v>15000</v>
      </c>
      <c r="G326" s="155"/>
      <c r="H326" s="109"/>
    </row>
    <row r="327" spans="1:8" s="13" customFormat="1" ht="14.25" x14ac:dyDescent="0.2">
      <c r="A327" s="11">
        <v>18</v>
      </c>
      <c r="B327" s="185" t="s">
        <v>71</v>
      </c>
      <c r="C327" s="11"/>
      <c r="D327" s="49">
        <f>SUM(D328:D329)</f>
        <v>2</v>
      </c>
      <c r="E327" s="99">
        <f>SUM(E328:E329)</f>
        <v>23000</v>
      </c>
      <c r="F327" s="100">
        <f>SUM(F328:F329)</f>
        <v>23000</v>
      </c>
      <c r="G327" s="152">
        <f>SUM(G328:G329)</f>
        <v>0</v>
      </c>
      <c r="H327" s="99">
        <f>SUM(H328:H329)</f>
        <v>0</v>
      </c>
    </row>
    <row r="328" spans="1:8" s="19" customFormat="1" ht="15" x14ac:dyDescent="0.2">
      <c r="A328" s="20">
        <v>1</v>
      </c>
      <c r="B328" s="17" t="s">
        <v>33</v>
      </c>
      <c r="C328" s="20"/>
      <c r="D328" s="18">
        <v>1</v>
      </c>
      <c r="E328" s="106">
        <f t="shared" si="20"/>
        <v>11500</v>
      </c>
      <c r="F328" s="107">
        <v>11500</v>
      </c>
      <c r="G328" s="155"/>
      <c r="H328" s="109">
        <v>0</v>
      </c>
    </row>
    <row r="329" spans="1:8" s="19" customFormat="1" ht="15" x14ac:dyDescent="0.2">
      <c r="A329" s="20">
        <v>2</v>
      </c>
      <c r="B329" s="17" t="s">
        <v>33</v>
      </c>
      <c r="C329" s="20"/>
      <c r="D329" s="18">
        <v>1</v>
      </c>
      <c r="E329" s="106">
        <f t="shared" si="20"/>
        <v>11500</v>
      </c>
      <c r="F329" s="107">
        <v>11500</v>
      </c>
      <c r="G329" s="155"/>
      <c r="H329" s="109">
        <v>0</v>
      </c>
    </row>
    <row r="330" spans="1:8" s="13" customFormat="1" ht="14.25" x14ac:dyDescent="0.2">
      <c r="A330" s="11">
        <v>19</v>
      </c>
      <c r="B330" s="185" t="s">
        <v>72</v>
      </c>
      <c r="C330" s="11"/>
      <c r="D330" s="49">
        <f>SUM(D331:D336)</f>
        <v>6</v>
      </c>
      <c r="E330" s="99">
        <f>SUM(E331:E336)</f>
        <v>69000</v>
      </c>
      <c r="F330" s="100">
        <f>SUM(F331:F336)</f>
        <v>69000</v>
      </c>
      <c r="G330" s="152">
        <f>SUM(G331:G336)</f>
        <v>0</v>
      </c>
      <c r="H330" s="99">
        <f>SUM(H331:H336)</f>
        <v>0</v>
      </c>
    </row>
    <row r="331" spans="1:8" s="19" customFormat="1" ht="15" x14ac:dyDescent="0.2">
      <c r="A331" s="20">
        <v>1</v>
      </c>
      <c r="B331" s="17" t="s">
        <v>33</v>
      </c>
      <c r="C331" s="20"/>
      <c r="D331" s="18">
        <v>1</v>
      </c>
      <c r="E331" s="106">
        <f t="shared" si="20"/>
        <v>11500</v>
      </c>
      <c r="F331" s="107">
        <v>11500</v>
      </c>
      <c r="G331" s="155"/>
      <c r="H331" s="109">
        <v>0</v>
      </c>
    </row>
    <row r="332" spans="1:8" s="19" customFormat="1" ht="15" x14ac:dyDescent="0.2">
      <c r="A332" s="20">
        <v>2</v>
      </c>
      <c r="B332" s="17" t="s">
        <v>33</v>
      </c>
      <c r="C332" s="20"/>
      <c r="D332" s="18">
        <v>1</v>
      </c>
      <c r="E332" s="106">
        <f t="shared" si="20"/>
        <v>11500</v>
      </c>
      <c r="F332" s="107">
        <v>11500</v>
      </c>
      <c r="G332" s="155"/>
      <c r="H332" s="109">
        <v>0</v>
      </c>
    </row>
    <row r="333" spans="1:8" s="19" customFormat="1" ht="15" x14ac:dyDescent="0.2">
      <c r="A333" s="20">
        <v>3</v>
      </c>
      <c r="B333" s="17" t="s">
        <v>33</v>
      </c>
      <c r="C333" s="20"/>
      <c r="D333" s="18">
        <v>1</v>
      </c>
      <c r="E333" s="106">
        <f t="shared" si="20"/>
        <v>11500</v>
      </c>
      <c r="F333" s="107">
        <v>11500</v>
      </c>
      <c r="G333" s="155"/>
      <c r="H333" s="109">
        <v>0</v>
      </c>
    </row>
    <row r="334" spans="1:8" s="19" customFormat="1" ht="15" x14ac:dyDescent="0.2">
      <c r="A334" s="20">
        <v>4</v>
      </c>
      <c r="B334" s="17" t="s">
        <v>33</v>
      </c>
      <c r="C334" s="20"/>
      <c r="D334" s="18">
        <v>1</v>
      </c>
      <c r="E334" s="106">
        <f t="shared" si="20"/>
        <v>11500</v>
      </c>
      <c r="F334" s="107">
        <v>11500</v>
      </c>
      <c r="G334" s="155"/>
      <c r="H334" s="109">
        <v>0</v>
      </c>
    </row>
    <row r="335" spans="1:8" s="19" customFormat="1" ht="15" x14ac:dyDescent="0.2">
      <c r="A335" s="20">
        <v>5</v>
      </c>
      <c r="B335" s="23" t="s">
        <v>22</v>
      </c>
      <c r="C335" s="20"/>
      <c r="D335" s="18">
        <v>1</v>
      </c>
      <c r="E335" s="106">
        <f t="shared" si="20"/>
        <v>11500</v>
      </c>
      <c r="F335" s="107">
        <v>11500</v>
      </c>
      <c r="G335" s="155"/>
      <c r="H335" s="109"/>
    </row>
    <row r="336" spans="1:8" s="19" customFormat="1" ht="15" x14ac:dyDescent="0.2">
      <c r="A336" s="20">
        <v>6</v>
      </c>
      <c r="B336" s="23" t="s">
        <v>22</v>
      </c>
      <c r="C336" s="20"/>
      <c r="D336" s="18">
        <v>1</v>
      </c>
      <c r="E336" s="106">
        <f t="shared" si="20"/>
        <v>11500</v>
      </c>
      <c r="F336" s="107">
        <v>11500</v>
      </c>
      <c r="G336" s="155"/>
      <c r="H336" s="109"/>
    </row>
    <row r="337" spans="1:26" s="13" customFormat="1" ht="14.25" x14ac:dyDescent="0.2">
      <c r="A337" s="11">
        <v>20</v>
      </c>
      <c r="B337" s="185" t="s">
        <v>73</v>
      </c>
      <c r="C337" s="11"/>
      <c r="D337" s="49">
        <f>SUM(D338:D342)</f>
        <v>5</v>
      </c>
      <c r="E337" s="99">
        <f>SUM(E338:E342)</f>
        <v>61000</v>
      </c>
      <c r="F337" s="100">
        <f t="shared" ref="F337:H337" si="21">SUM(F338:F342)</f>
        <v>61000</v>
      </c>
      <c r="G337" s="152">
        <f t="shared" si="21"/>
        <v>0</v>
      </c>
      <c r="H337" s="99">
        <f t="shared" si="21"/>
        <v>0</v>
      </c>
    </row>
    <row r="338" spans="1:26" s="19" customFormat="1" ht="15" x14ac:dyDescent="0.2">
      <c r="A338" s="20">
        <v>1</v>
      </c>
      <c r="B338" s="17" t="s">
        <v>33</v>
      </c>
      <c r="C338" s="20"/>
      <c r="D338" s="18">
        <v>1</v>
      </c>
      <c r="E338" s="106">
        <f t="shared" si="20"/>
        <v>11500</v>
      </c>
      <c r="F338" s="107">
        <v>11500</v>
      </c>
      <c r="G338" s="155"/>
      <c r="H338" s="109">
        <v>0</v>
      </c>
    </row>
    <row r="339" spans="1:26" s="19" customFormat="1" ht="15" x14ac:dyDescent="0.2">
      <c r="A339" s="20">
        <v>2</v>
      </c>
      <c r="B339" s="17" t="s">
        <v>33</v>
      </c>
      <c r="C339" s="20"/>
      <c r="D339" s="18">
        <v>1</v>
      </c>
      <c r="E339" s="106">
        <f t="shared" si="20"/>
        <v>11500</v>
      </c>
      <c r="F339" s="107">
        <v>11500</v>
      </c>
      <c r="G339" s="155"/>
      <c r="H339" s="109">
        <v>0</v>
      </c>
    </row>
    <row r="340" spans="1:26" s="19" customFormat="1" ht="15" x14ac:dyDescent="0.2">
      <c r="A340" s="20">
        <v>3</v>
      </c>
      <c r="B340" s="17" t="s">
        <v>33</v>
      </c>
      <c r="C340" s="20"/>
      <c r="D340" s="18">
        <v>1</v>
      </c>
      <c r="E340" s="106">
        <f t="shared" si="20"/>
        <v>11500</v>
      </c>
      <c r="F340" s="107">
        <v>11500</v>
      </c>
      <c r="G340" s="155"/>
      <c r="H340" s="109">
        <v>0</v>
      </c>
    </row>
    <row r="341" spans="1:26" s="19" customFormat="1" ht="15" x14ac:dyDescent="0.2">
      <c r="A341" s="20">
        <v>4</v>
      </c>
      <c r="B341" s="17" t="s">
        <v>33</v>
      </c>
      <c r="C341" s="20"/>
      <c r="D341" s="18">
        <v>1</v>
      </c>
      <c r="E341" s="106">
        <f t="shared" si="20"/>
        <v>11500</v>
      </c>
      <c r="F341" s="107">
        <v>11500</v>
      </c>
      <c r="G341" s="155"/>
      <c r="H341" s="109">
        <v>0</v>
      </c>
    </row>
    <row r="342" spans="1:26" s="19" customFormat="1" ht="15" x14ac:dyDescent="0.25">
      <c r="A342" s="20">
        <v>5</v>
      </c>
      <c r="B342" s="23" t="s">
        <v>22</v>
      </c>
      <c r="C342" s="20"/>
      <c r="D342" s="18">
        <v>1</v>
      </c>
      <c r="E342" s="106">
        <f t="shared" si="20"/>
        <v>15000</v>
      </c>
      <c r="F342" s="113">
        <v>15000</v>
      </c>
      <c r="G342" s="155"/>
      <c r="H342" s="109">
        <v>0</v>
      </c>
    </row>
    <row r="343" spans="1:26" s="13" customFormat="1" ht="14.25" x14ac:dyDescent="0.2">
      <c r="A343" s="11">
        <v>21</v>
      </c>
      <c r="B343" s="185" t="s">
        <v>74</v>
      </c>
      <c r="C343" s="11"/>
      <c r="D343" s="42"/>
      <c r="E343" s="99">
        <f>F343</f>
        <v>25750</v>
      </c>
      <c r="F343" s="114">
        <f>SUM(F344:F345)</f>
        <v>25750</v>
      </c>
      <c r="G343" s="157"/>
      <c r="H343" s="115">
        <f>SUM(H344:H345)</f>
        <v>0</v>
      </c>
    </row>
    <row r="344" spans="1:26" s="19" customFormat="1" ht="15" x14ac:dyDescent="0.2">
      <c r="A344" s="20">
        <v>1</v>
      </c>
      <c r="B344" s="17" t="s">
        <v>33</v>
      </c>
      <c r="C344" s="20"/>
      <c r="D344" s="18">
        <v>1</v>
      </c>
      <c r="E344" s="106">
        <f t="shared" si="20"/>
        <v>11250</v>
      </c>
      <c r="F344" s="107">
        <v>11250</v>
      </c>
      <c r="G344" s="155"/>
      <c r="H344" s="109">
        <v>0</v>
      </c>
    </row>
    <row r="345" spans="1:26" s="19" customFormat="1" ht="15" x14ac:dyDescent="0.25">
      <c r="A345" s="20">
        <v>2</v>
      </c>
      <c r="B345" s="23" t="s">
        <v>22</v>
      </c>
      <c r="C345" s="20"/>
      <c r="D345" s="18">
        <v>1</v>
      </c>
      <c r="E345" s="106">
        <f t="shared" si="20"/>
        <v>14500</v>
      </c>
      <c r="F345" s="113">
        <v>14500</v>
      </c>
      <c r="G345" s="155"/>
      <c r="H345" s="109">
        <v>0</v>
      </c>
    </row>
    <row r="346" spans="1:26" s="6" customFormat="1" ht="14.25" x14ac:dyDescent="0.2">
      <c r="A346" s="11" t="s">
        <v>7</v>
      </c>
      <c r="B346" s="181" t="s">
        <v>244</v>
      </c>
      <c r="C346" s="11"/>
      <c r="D346" s="49">
        <f>D347+D366+D391+D420+D440+D462+D481+D494+D506+D527+D545</f>
        <v>779</v>
      </c>
      <c r="E346" s="99">
        <f>E347+E366+E391+E420+E440+E462+E481+E494+E506+E527+E545</f>
        <v>4015168</v>
      </c>
      <c r="F346" s="100">
        <f>F347+F366+F391+F420+F440+F462+F481+F494+F506+F527+F545</f>
        <v>3599968</v>
      </c>
      <c r="G346" s="152">
        <f>G347+G366+G391+G420+G440+G462+G481+G494+G506+G527+G545</f>
        <v>389700</v>
      </c>
      <c r="H346" s="99">
        <f>H347+H366+H391+H420+H440+H462+H481+H494+H506+H527+H545</f>
        <v>642424.80000000005</v>
      </c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s="6" customFormat="1" ht="14.25" x14ac:dyDescent="0.2">
      <c r="A347" s="11">
        <v>1</v>
      </c>
      <c r="B347" s="186" t="s">
        <v>75</v>
      </c>
      <c r="C347" s="11"/>
      <c r="D347" s="99">
        <f>SUM(D348:D365)</f>
        <v>153</v>
      </c>
      <c r="E347" s="99">
        <f>SUM(E348:E365)</f>
        <v>111106</v>
      </c>
      <c r="F347" s="99">
        <f t="shared" ref="F347:H347" si="22">SUM(F348:F365)</f>
        <v>111106</v>
      </c>
      <c r="G347" s="152">
        <f t="shared" si="22"/>
        <v>0</v>
      </c>
      <c r="H347" s="99">
        <f t="shared" si="22"/>
        <v>7125</v>
      </c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s="19" customFormat="1" ht="15" x14ac:dyDescent="0.2">
      <c r="A348" s="20">
        <v>1</v>
      </c>
      <c r="B348" s="17" t="s">
        <v>76</v>
      </c>
      <c r="C348" s="20"/>
      <c r="D348" s="18">
        <v>4</v>
      </c>
      <c r="E348" s="106">
        <f t="shared" si="20"/>
        <v>6610</v>
      </c>
      <c r="F348" s="107">
        <v>6610</v>
      </c>
      <c r="G348" s="155"/>
      <c r="H348" s="107">
        <v>0</v>
      </c>
    </row>
    <row r="349" spans="1:26" s="19" customFormat="1" ht="15" x14ac:dyDescent="0.2">
      <c r="A349" s="20">
        <v>2</v>
      </c>
      <c r="B349" s="17" t="s">
        <v>76</v>
      </c>
      <c r="C349" s="20"/>
      <c r="D349" s="18">
        <v>2</v>
      </c>
      <c r="E349" s="106">
        <f t="shared" si="20"/>
        <v>15000</v>
      </c>
      <c r="F349" s="107">
        <v>15000</v>
      </c>
      <c r="G349" s="155"/>
      <c r="H349" s="107">
        <v>1125</v>
      </c>
    </row>
    <row r="350" spans="1:26" s="19" customFormat="1" ht="15" x14ac:dyDescent="0.2">
      <c r="A350" s="20">
        <v>3</v>
      </c>
      <c r="B350" s="17" t="s">
        <v>77</v>
      </c>
      <c r="C350" s="20"/>
      <c r="D350" s="18">
        <v>1</v>
      </c>
      <c r="E350" s="106">
        <f t="shared" si="20"/>
        <v>55000</v>
      </c>
      <c r="F350" s="107">
        <v>55000</v>
      </c>
      <c r="G350" s="155"/>
      <c r="H350" s="107"/>
    </row>
    <row r="351" spans="1:26" s="19" customFormat="1" ht="15" x14ac:dyDescent="0.2">
      <c r="A351" s="20">
        <v>4</v>
      </c>
      <c r="B351" s="21" t="s">
        <v>20</v>
      </c>
      <c r="C351" s="20"/>
      <c r="D351" s="18">
        <v>6</v>
      </c>
      <c r="E351" s="106">
        <f t="shared" si="20"/>
        <v>1869</v>
      </c>
      <c r="F351" s="107">
        <v>1869</v>
      </c>
      <c r="G351" s="155"/>
      <c r="H351" s="107">
        <v>0</v>
      </c>
    </row>
    <row r="352" spans="1:26" s="19" customFormat="1" ht="15" x14ac:dyDescent="0.2">
      <c r="A352" s="20">
        <v>5</v>
      </c>
      <c r="B352" s="21" t="s">
        <v>78</v>
      </c>
      <c r="C352" s="20"/>
      <c r="D352" s="18">
        <v>6</v>
      </c>
      <c r="E352" s="106">
        <f t="shared" si="20"/>
        <v>1595</v>
      </c>
      <c r="F352" s="107">
        <v>1595</v>
      </c>
      <c r="G352" s="155"/>
      <c r="H352" s="107">
        <v>0</v>
      </c>
    </row>
    <row r="353" spans="1:26" s="19" customFormat="1" ht="15" x14ac:dyDescent="0.2">
      <c r="A353" s="20">
        <v>6</v>
      </c>
      <c r="B353" s="21" t="s">
        <v>79</v>
      </c>
      <c r="C353" s="20"/>
      <c r="D353" s="18">
        <v>7</v>
      </c>
      <c r="E353" s="106">
        <f t="shared" si="20"/>
        <v>3025</v>
      </c>
      <c r="F353" s="107">
        <v>3025</v>
      </c>
      <c r="G353" s="155"/>
      <c r="H353" s="107">
        <v>0</v>
      </c>
    </row>
    <row r="354" spans="1:26" s="19" customFormat="1" ht="15" x14ac:dyDescent="0.2">
      <c r="A354" s="20">
        <v>7</v>
      </c>
      <c r="B354" s="21" t="s">
        <v>21</v>
      </c>
      <c r="C354" s="20"/>
      <c r="D354" s="18">
        <v>11</v>
      </c>
      <c r="E354" s="106">
        <f t="shared" si="20"/>
        <v>840</v>
      </c>
      <c r="F354" s="107">
        <v>840</v>
      </c>
      <c r="G354" s="155"/>
      <c r="H354" s="107"/>
    </row>
    <row r="355" spans="1:26" s="19" customFormat="1" ht="15" x14ac:dyDescent="0.2">
      <c r="A355" s="20">
        <v>8</v>
      </c>
      <c r="B355" s="21" t="s">
        <v>80</v>
      </c>
      <c r="C355" s="20"/>
      <c r="D355" s="18">
        <v>13</v>
      </c>
      <c r="E355" s="106">
        <f t="shared" si="20"/>
        <v>580</v>
      </c>
      <c r="F355" s="107">
        <v>580</v>
      </c>
      <c r="G355" s="155"/>
      <c r="H355" s="107"/>
    </row>
    <row r="356" spans="1:26" s="19" customFormat="1" ht="15" x14ac:dyDescent="0.2">
      <c r="A356" s="20">
        <v>9</v>
      </c>
      <c r="B356" s="21" t="s">
        <v>81</v>
      </c>
      <c r="C356" s="20"/>
      <c r="D356" s="18">
        <v>12</v>
      </c>
      <c r="E356" s="106">
        <f t="shared" si="20"/>
        <v>2630</v>
      </c>
      <c r="F356" s="107">
        <v>2630</v>
      </c>
      <c r="G356" s="155"/>
      <c r="H356" s="107"/>
    </row>
    <row r="357" spans="1:26" s="19" customFormat="1" ht="15" x14ac:dyDescent="0.2">
      <c r="A357" s="20">
        <v>10</v>
      </c>
      <c r="B357" s="21" t="s">
        <v>82</v>
      </c>
      <c r="C357" s="20"/>
      <c r="D357" s="18">
        <v>4</v>
      </c>
      <c r="E357" s="106">
        <f t="shared" ref="E357:E364" si="23">F357</f>
        <v>737</v>
      </c>
      <c r="F357" s="107">
        <v>737</v>
      </c>
      <c r="G357" s="155"/>
      <c r="H357" s="107"/>
    </row>
    <row r="358" spans="1:26" s="19" customFormat="1" ht="15" x14ac:dyDescent="0.2">
      <c r="A358" s="20">
        <v>11</v>
      </c>
      <c r="B358" s="21" t="s">
        <v>83</v>
      </c>
      <c r="C358" s="20"/>
      <c r="D358" s="18">
        <v>48</v>
      </c>
      <c r="E358" s="106">
        <f t="shared" si="23"/>
        <v>583</v>
      </c>
      <c r="F358" s="107">
        <v>583</v>
      </c>
      <c r="G358" s="155"/>
      <c r="H358" s="107"/>
    </row>
    <row r="359" spans="1:26" s="19" customFormat="1" ht="15" x14ac:dyDescent="0.2">
      <c r="A359" s="20">
        <v>12</v>
      </c>
      <c r="B359" s="21" t="s">
        <v>84</v>
      </c>
      <c r="C359" s="20"/>
      <c r="D359" s="18">
        <v>20</v>
      </c>
      <c r="E359" s="106">
        <f t="shared" si="23"/>
        <v>1300</v>
      </c>
      <c r="F359" s="107">
        <v>1300</v>
      </c>
      <c r="G359" s="155"/>
      <c r="H359" s="107"/>
    </row>
    <row r="360" spans="1:26" s="19" customFormat="1" ht="15" x14ac:dyDescent="0.2">
      <c r="A360" s="20">
        <v>13</v>
      </c>
      <c r="B360" s="21" t="s">
        <v>85</v>
      </c>
      <c r="C360" s="20"/>
      <c r="D360" s="18">
        <v>4</v>
      </c>
      <c r="E360" s="106">
        <f t="shared" si="23"/>
        <v>1300</v>
      </c>
      <c r="F360" s="107">
        <v>1300</v>
      </c>
      <c r="G360" s="155"/>
      <c r="H360" s="107"/>
    </row>
    <row r="361" spans="1:26" s="19" customFormat="1" ht="15" x14ac:dyDescent="0.2">
      <c r="A361" s="20">
        <v>14</v>
      </c>
      <c r="B361" s="21" t="s">
        <v>86</v>
      </c>
      <c r="C361" s="20"/>
      <c r="D361" s="18">
        <v>2</v>
      </c>
      <c r="E361" s="106">
        <f t="shared" si="23"/>
        <v>2205</v>
      </c>
      <c r="F361" s="107">
        <v>2205</v>
      </c>
      <c r="G361" s="155"/>
      <c r="H361" s="107"/>
    </row>
    <row r="362" spans="1:26" s="19" customFormat="1" ht="15" x14ac:dyDescent="0.2">
      <c r="A362" s="20">
        <v>15</v>
      </c>
      <c r="B362" s="21" t="s">
        <v>87</v>
      </c>
      <c r="C362" s="20"/>
      <c r="D362" s="18">
        <v>1</v>
      </c>
      <c r="E362" s="106">
        <f t="shared" si="23"/>
        <v>2200</v>
      </c>
      <c r="F362" s="107">
        <v>2200</v>
      </c>
      <c r="G362" s="155"/>
      <c r="H362" s="107"/>
    </row>
    <row r="363" spans="1:26" s="19" customFormat="1" ht="15" x14ac:dyDescent="0.2">
      <c r="A363" s="20">
        <v>16</v>
      </c>
      <c r="B363" s="21" t="s">
        <v>88</v>
      </c>
      <c r="C363" s="20"/>
      <c r="D363" s="18">
        <v>5</v>
      </c>
      <c r="E363" s="106">
        <f t="shared" si="23"/>
        <v>500</v>
      </c>
      <c r="F363" s="107">
        <v>500</v>
      </c>
      <c r="G363" s="155"/>
      <c r="H363" s="107"/>
    </row>
    <row r="364" spans="1:26" s="19" customFormat="1" ht="15" x14ac:dyDescent="0.2">
      <c r="A364" s="20">
        <v>17</v>
      </c>
      <c r="B364" s="21" t="s">
        <v>89</v>
      </c>
      <c r="C364" s="20"/>
      <c r="D364" s="18">
        <v>6</v>
      </c>
      <c r="E364" s="106">
        <f t="shared" si="23"/>
        <v>132</v>
      </c>
      <c r="F364" s="107">
        <v>132</v>
      </c>
      <c r="G364" s="155"/>
      <c r="H364" s="107"/>
    </row>
    <row r="365" spans="1:26" s="19" customFormat="1" ht="15" x14ac:dyDescent="0.2">
      <c r="A365" s="20">
        <v>18</v>
      </c>
      <c r="B365" s="17" t="s">
        <v>76</v>
      </c>
      <c r="C365" s="20"/>
      <c r="D365" s="18">
        <v>1</v>
      </c>
      <c r="E365" s="106">
        <v>15000</v>
      </c>
      <c r="F365" s="107">
        <v>15000</v>
      </c>
      <c r="G365" s="155"/>
      <c r="H365" s="107">
        <v>6000</v>
      </c>
    </row>
    <row r="366" spans="1:26" s="6" customFormat="1" ht="17.25" customHeight="1" x14ac:dyDescent="0.2">
      <c r="A366" s="11">
        <v>2</v>
      </c>
      <c r="B366" s="186" t="s">
        <v>90</v>
      </c>
      <c r="C366" s="11"/>
      <c r="D366" s="49">
        <f>SUM(D367:D390)</f>
        <v>104</v>
      </c>
      <c r="E366" s="99">
        <f>SUM(E367:E390)</f>
        <v>506500</v>
      </c>
      <c r="F366" s="100">
        <f>SUM(F367:F390)</f>
        <v>189900</v>
      </c>
      <c r="G366" s="152">
        <f>SUM(G367:G390)</f>
        <v>316600</v>
      </c>
      <c r="H366" s="99">
        <f>SUM(H367:H390)</f>
        <v>53285</v>
      </c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s="14" customFormat="1" ht="16.899999999999999" customHeight="1" x14ac:dyDescent="0.25">
      <c r="A367" s="45">
        <v>1</v>
      </c>
      <c r="B367" s="37" t="s">
        <v>707</v>
      </c>
      <c r="C367" s="82" t="s">
        <v>748</v>
      </c>
      <c r="D367" s="63">
        <v>10</v>
      </c>
      <c r="E367" s="116">
        <f>F367+G367</f>
        <v>31000</v>
      </c>
      <c r="F367" s="89"/>
      <c r="G367" s="158">
        <v>31000</v>
      </c>
      <c r="H367" s="116">
        <v>8675</v>
      </c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s="14" customFormat="1" ht="16.899999999999999" customHeight="1" x14ac:dyDescent="0.25">
      <c r="A368" s="45">
        <v>2</v>
      </c>
      <c r="B368" s="37" t="s">
        <v>708</v>
      </c>
      <c r="C368" s="82" t="s">
        <v>748</v>
      </c>
      <c r="D368" s="63">
        <v>8</v>
      </c>
      <c r="E368" s="116">
        <f t="shared" ref="E368:E390" si="24">F368+G368</f>
        <v>20000</v>
      </c>
      <c r="F368" s="89"/>
      <c r="G368" s="158">
        <v>20000</v>
      </c>
      <c r="H368" s="116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s="14" customFormat="1" ht="24" customHeight="1" x14ac:dyDescent="0.25">
      <c r="A369" s="45">
        <v>3</v>
      </c>
      <c r="B369" s="37" t="s">
        <v>709</v>
      </c>
      <c r="C369" s="82" t="s">
        <v>748</v>
      </c>
      <c r="D369" s="63">
        <v>4</v>
      </c>
      <c r="E369" s="116">
        <f t="shared" si="24"/>
        <v>34000</v>
      </c>
      <c r="F369" s="90"/>
      <c r="G369" s="158">
        <v>34000</v>
      </c>
      <c r="H369" s="116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s="14" customFormat="1" ht="16.899999999999999" customHeight="1" x14ac:dyDescent="0.25">
      <c r="A370" s="45">
        <v>4</v>
      </c>
      <c r="B370" s="37" t="s">
        <v>710</v>
      </c>
      <c r="C370" s="82" t="s">
        <v>748</v>
      </c>
      <c r="D370" s="63">
        <v>3</v>
      </c>
      <c r="E370" s="116">
        <f t="shared" si="24"/>
        <v>27000</v>
      </c>
      <c r="F370" s="89"/>
      <c r="G370" s="158">
        <v>27000</v>
      </c>
      <c r="H370" s="116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s="14" customFormat="1" ht="16.899999999999999" customHeight="1" x14ac:dyDescent="0.25">
      <c r="A371" s="45">
        <v>5</v>
      </c>
      <c r="B371" s="37" t="s">
        <v>711</v>
      </c>
      <c r="C371" s="82" t="s">
        <v>748</v>
      </c>
      <c r="D371" s="63">
        <v>20</v>
      </c>
      <c r="E371" s="116">
        <f t="shared" si="24"/>
        <v>20000</v>
      </c>
      <c r="F371" s="89"/>
      <c r="G371" s="158">
        <v>20000</v>
      </c>
      <c r="H371" s="116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s="14" customFormat="1" ht="16.899999999999999" customHeight="1" x14ac:dyDescent="0.25">
      <c r="A372" s="45">
        <v>6</v>
      </c>
      <c r="B372" s="37" t="s">
        <v>712</v>
      </c>
      <c r="C372" s="82" t="s">
        <v>748</v>
      </c>
      <c r="D372" s="63">
        <v>30</v>
      </c>
      <c r="E372" s="116">
        <f t="shared" si="24"/>
        <v>30000</v>
      </c>
      <c r="F372" s="89"/>
      <c r="G372" s="158">
        <v>30000</v>
      </c>
      <c r="H372" s="116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s="14" customFormat="1" ht="16.899999999999999" customHeight="1" x14ac:dyDescent="0.25">
      <c r="A373" s="45">
        <v>7</v>
      </c>
      <c r="B373" s="37" t="s">
        <v>451</v>
      </c>
      <c r="C373" s="82" t="s">
        <v>748</v>
      </c>
      <c r="D373" s="63">
        <v>1</v>
      </c>
      <c r="E373" s="116">
        <f t="shared" si="24"/>
        <v>40000</v>
      </c>
      <c r="F373" s="89"/>
      <c r="G373" s="158">
        <v>40000</v>
      </c>
      <c r="H373" s="116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s="14" customFormat="1" ht="16.899999999999999" customHeight="1" x14ac:dyDescent="0.25">
      <c r="A374" s="45">
        <v>8</v>
      </c>
      <c r="B374" s="37" t="s">
        <v>713</v>
      </c>
      <c r="C374" s="82" t="s">
        <v>748</v>
      </c>
      <c r="D374" s="63">
        <v>1</v>
      </c>
      <c r="E374" s="116">
        <f t="shared" si="24"/>
        <v>50000</v>
      </c>
      <c r="F374" s="116">
        <v>50000</v>
      </c>
      <c r="G374" s="159"/>
      <c r="H374" s="116">
        <v>1250</v>
      </c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s="14" customFormat="1" ht="16.899999999999999" customHeight="1" x14ac:dyDescent="0.25">
      <c r="A375" s="45">
        <v>9</v>
      </c>
      <c r="B375" s="37" t="s">
        <v>714</v>
      </c>
      <c r="C375" s="82" t="s">
        <v>748</v>
      </c>
      <c r="D375" s="63">
        <v>1</v>
      </c>
      <c r="E375" s="116">
        <f t="shared" si="24"/>
        <v>12000</v>
      </c>
      <c r="F375" s="116">
        <v>12000</v>
      </c>
      <c r="G375" s="159"/>
      <c r="H375" s="116">
        <v>2000</v>
      </c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s="14" customFormat="1" ht="16.899999999999999" customHeight="1" x14ac:dyDescent="0.25">
      <c r="A376" s="45">
        <v>10</v>
      </c>
      <c r="B376" s="37" t="s">
        <v>715</v>
      </c>
      <c r="C376" s="82" t="s">
        <v>748</v>
      </c>
      <c r="D376" s="63">
        <v>1</v>
      </c>
      <c r="E376" s="116">
        <f t="shared" si="24"/>
        <v>15000</v>
      </c>
      <c r="F376" s="116">
        <v>15000</v>
      </c>
      <c r="G376" s="159"/>
      <c r="H376" s="116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s="14" customFormat="1" ht="16.899999999999999" customHeight="1" x14ac:dyDescent="0.25">
      <c r="A377" s="45">
        <v>11</v>
      </c>
      <c r="B377" s="37" t="s">
        <v>715</v>
      </c>
      <c r="C377" s="82" t="s">
        <v>748</v>
      </c>
      <c r="D377" s="63">
        <v>4</v>
      </c>
      <c r="E377" s="116">
        <f t="shared" si="24"/>
        <v>41600</v>
      </c>
      <c r="F377" s="89"/>
      <c r="G377" s="158">
        <v>41600</v>
      </c>
      <c r="H377" s="89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s="14" customFormat="1" ht="16.899999999999999" customHeight="1" x14ac:dyDescent="0.25">
      <c r="A378" s="45">
        <v>12</v>
      </c>
      <c r="B378" s="37" t="s">
        <v>716</v>
      </c>
      <c r="C378" s="82" t="s">
        <v>749</v>
      </c>
      <c r="D378" s="63">
        <v>1</v>
      </c>
      <c r="E378" s="116">
        <f t="shared" si="24"/>
        <v>15000</v>
      </c>
      <c r="F378" s="116">
        <v>15000</v>
      </c>
      <c r="G378" s="159"/>
      <c r="H378" s="116">
        <v>3000</v>
      </c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s="14" customFormat="1" ht="16.899999999999999" customHeight="1" x14ac:dyDescent="0.25">
      <c r="A379" s="45">
        <v>13</v>
      </c>
      <c r="B379" s="37" t="s">
        <v>717</v>
      </c>
      <c r="C379" s="82" t="s">
        <v>750</v>
      </c>
      <c r="D379" s="63">
        <v>1</v>
      </c>
      <c r="E379" s="116">
        <f t="shared" si="24"/>
        <v>15000</v>
      </c>
      <c r="F379" s="116">
        <v>15000</v>
      </c>
      <c r="G379" s="159"/>
      <c r="H379" s="116">
        <v>6000</v>
      </c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s="14" customFormat="1" ht="16.899999999999999" customHeight="1" x14ac:dyDescent="0.25">
      <c r="A380" s="45">
        <v>14</v>
      </c>
      <c r="B380" s="37" t="s">
        <v>718</v>
      </c>
      <c r="C380" s="82" t="s">
        <v>751</v>
      </c>
      <c r="D380" s="63">
        <v>1</v>
      </c>
      <c r="E380" s="116">
        <f t="shared" si="24"/>
        <v>15000</v>
      </c>
      <c r="F380" s="116">
        <v>15000</v>
      </c>
      <c r="G380" s="159"/>
      <c r="H380" s="116">
        <v>6000</v>
      </c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s="14" customFormat="1" ht="24" customHeight="1" x14ac:dyDescent="0.25">
      <c r="A381" s="45">
        <v>15</v>
      </c>
      <c r="B381" s="37" t="s">
        <v>719</v>
      </c>
      <c r="C381" s="82" t="s">
        <v>752</v>
      </c>
      <c r="D381" s="63">
        <v>1</v>
      </c>
      <c r="E381" s="116">
        <f t="shared" si="24"/>
        <v>15000</v>
      </c>
      <c r="F381" s="116">
        <v>15000</v>
      </c>
      <c r="G381" s="160"/>
      <c r="H381" s="116">
        <v>9000</v>
      </c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s="14" customFormat="1" ht="16.899999999999999" customHeight="1" x14ac:dyDescent="0.25">
      <c r="A382" s="45">
        <v>16</v>
      </c>
      <c r="B382" s="37" t="s">
        <v>408</v>
      </c>
      <c r="C382" s="82" t="s">
        <v>748</v>
      </c>
      <c r="D382" s="63">
        <v>1</v>
      </c>
      <c r="E382" s="116">
        <f t="shared" si="24"/>
        <v>12000</v>
      </c>
      <c r="F382" s="116">
        <v>12000</v>
      </c>
      <c r="G382" s="159"/>
      <c r="H382" s="89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s="14" customFormat="1" ht="16.899999999999999" customHeight="1" x14ac:dyDescent="0.25">
      <c r="A383" s="45">
        <v>17</v>
      </c>
      <c r="B383" s="37" t="s">
        <v>408</v>
      </c>
      <c r="C383" s="82" t="s">
        <v>749</v>
      </c>
      <c r="D383" s="63">
        <v>1</v>
      </c>
      <c r="E383" s="116">
        <f t="shared" si="24"/>
        <v>17000</v>
      </c>
      <c r="F383" s="89"/>
      <c r="G383" s="158">
        <v>17000</v>
      </c>
      <c r="H383" s="89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s="14" customFormat="1" ht="16.899999999999999" customHeight="1" x14ac:dyDescent="0.25">
      <c r="A384" s="45">
        <v>18</v>
      </c>
      <c r="B384" s="37" t="s">
        <v>408</v>
      </c>
      <c r="C384" s="82" t="s">
        <v>753</v>
      </c>
      <c r="D384" s="63">
        <v>1</v>
      </c>
      <c r="E384" s="116">
        <f t="shared" si="24"/>
        <v>15000</v>
      </c>
      <c r="F384" s="116">
        <v>15000</v>
      </c>
      <c r="G384" s="159"/>
      <c r="H384" s="116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s="14" customFormat="1" ht="24" customHeight="1" x14ac:dyDescent="0.25">
      <c r="A385" s="45">
        <v>19</v>
      </c>
      <c r="B385" s="37" t="s">
        <v>720</v>
      </c>
      <c r="C385" s="82" t="s">
        <v>754</v>
      </c>
      <c r="D385" s="63">
        <v>1</v>
      </c>
      <c r="E385" s="116">
        <f t="shared" si="24"/>
        <v>6000</v>
      </c>
      <c r="F385" s="116">
        <v>6000</v>
      </c>
      <c r="G385" s="160"/>
      <c r="H385" s="116">
        <v>2400</v>
      </c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s="14" customFormat="1" ht="16.899999999999999" customHeight="1" x14ac:dyDescent="0.25">
      <c r="A386" s="45">
        <v>20</v>
      </c>
      <c r="B386" s="37" t="s">
        <v>721</v>
      </c>
      <c r="C386" s="82" t="s">
        <v>754</v>
      </c>
      <c r="D386" s="63">
        <v>1</v>
      </c>
      <c r="E386" s="116">
        <f t="shared" si="24"/>
        <v>5500</v>
      </c>
      <c r="F386" s="116">
        <v>5500</v>
      </c>
      <c r="G386" s="159"/>
      <c r="H386" s="116">
        <v>2200</v>
      </c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s="14" customFormat="1" ht="16.899999999999999" customHeight="1" x14ac:dyDescent="0.25">
      <c r="A387" s="45">
        <v>21</v>
      </c>
      <c r="B387" s="37" t="s">
        <v>722</v>
      </c>
      <c r="C387" s="82" t="s">
        <v>754</v>
      </c>
      <c r="D387" s="63">
        <v>1</v>
      </c>
      <c r="E387" s="116">
        <f t="shared" si="24"/>
        <v>5500</v>
      </c>
      <c r="F387" s="116">
        <v>5500</v>
      </c>
      <c r="G387" s="159"/>
      <c r="H387" s="116">
        <v>2200</v>
      </c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s="14" customFormat="1" ht="16.899999999999999" customHeight="1" x14ac:dyDescent="0.25">
      <c r="A388" s="45">
        <v>22</v>
      </c>
      <c r="B388" s="37" t="s">
        <v>723</v>
      </c>
      <c r="C388" s="82" t="s">
        <v>754</v>
      </c>
      <c r="D388" s="63">
        <v>1</v>
      </c>
      <c r="E388" s="116">
        <f t="shared" si="24"/>
        <v>8900</v>
      </c>
      <c r="F388" s="116">
        <v>8900</v>
      </c>
      <c r="G388" s="159"/>
      <c r="H388" s="116">
        <v>3560</v>
      </c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s="14" customFormat="1" ht="16.899999999999999" customHeight="1" x14ac:dyDescent="0.25">
      <c r="A389" s="45">
        <v>23</v>
      </c>
      <c r="B389" s="37" t="s">
        <v>724</v>
      </c>
      <c r="C389" s="82" t="s">
        <v>748</v>
      </c>
      <c r="D389" s="63">
        <v>6</v>
      </c>
      <c r="E389" s="116">
        <f t="shared" si="24"/>
        <v>30000</v>
      </c>
      <c r="F389" s="89"/>
      <c r="G389" s="158">
        <v>30000</v>
      </c>
      <c r="H389" s="116">
        <v>3750</v>
      </c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s="14" customFormat="1" ht="16.899999999999999" customHeight="1" x14ac:dyDescent="0.25">
      <c r="A390" s="45">
        <v>24</v>
      </c>
      <c r="B390" s="37" t="s">
        <v>725</v>
      </c>
      <c r="C390" s="82" t="s">
        <v>748</v>
      </c>
      <c r="D390" s="63">
        <v>4</v>
      </c>
      <c r="E390" s="116">
        <f t="shared" si="24"/>
        <v>26000</v>
      </c>
      <c r="F390" s="89"/>
      <c r="G390" s="158">
        <v>26000</v>
      </c>
      <c r="H390" s="116">
        <v>3250</v>
      </c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s="13" customFormat="1" ht="14.25" x14ac:dyDescent="0.2">
      <c r="A391" s="11">
        <v>3</v>
      </c>
      <c r="B391" s="22" t="s">
        <v>96</v>
      </c>
      <c r="C391" s="11"/>
      <c r="D391" s="146">
        <f>SUM(D392:D419)</f>
        <v>48</v>
      </c>
      <c r="E391" s="99">
        <f>SUM(E392:E419)</f>
        <v>530640</v>
      </c>
      <c r="F391" s="99">
        <f t="shared" ref="F391:H391" si="25">SUM(F392:F419)</f>
        <v>530640</v>
      </c>
      <c r="G391" s="152">
        <f t="shared" si="25"/>
        <v>0</v>
      </c>
      <c r="H391" s="99">
        <f t="shared" si="25"/>
        <v>26944</v>
      </c>
    </row>
    <row r="392" spans="1:26" s="14" customFormat="1" ht="17.100000000000001" customHeight="1" x14ac:dyDescent="0.25">
      <c r="A392" s="45">
        <v>1</v>
      </c>
      <c r="B392" s="64" t="s">
        <v>397</v>
      </c>
      <c r="C392" s="83" t="s">
        <v>398</v>
      </c>
      <c r="D392" s="38">
        <v>1</v>
      </c>
      <c r="E392" s="117">
        <f t="shared" ref="E392:E418" si="26">F392+G392</f>
        <v>17000</v>
      </c>
      <c r="F392" s="116">
        <v>17000</v>
      </c>
      <c r="G392" s="161"/>
      <c r="H392" s="117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s="14" customFormat="1" ht="17.100000000000001" customHeight="1" x14ac:dyDescent="0.25">
      <c r="A393" s="45">
        <v>2</v>
      </c>
      <c r="B393" s="64" t="s">
        <v>399</v>
      </c>
      <c r="C393" s="83" t="s">
        <v>398</v>
      </c>
      <c r="D393" s="38">
        <v>4</v>
      </c>
      <c r="E393" s="117">
        <f t="shared" si="26"/>
        <v>40000</v>
      </c>
      <c r="F393" s="116">
        <v>40000</v>
      </c>
      <c r="G393" s="161"/>
      <c r="H393" s="117">
        <v>0</v>
      </c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s="14" customFormat="1" ht="17.100000000000001" customHeight="1" x14ac:dyDescent="0.25">
      <c r="A394" s="45">
        <v>3</v>
      </c>
      <c r="B394" s="64" t="s">
        <v>400</v>
      </c>
      <c r="C394" s="83" t="s">
        <v>398</v>
      </c>
      <c r="D394" s="38">
        <v>11</v>
      </c>
      <c r="E394" s="117">
        <f t="shared" si="26"/>
        <v>68750</v>
      </c>
      <c r="F394" s="116">
        <v>68750</v>
      </c>
      <c r="G394" s="161"/>
      <c r="H394" s="117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s="14" customFormat="1" ht="17.100000000000001" customHeight="1" x14ac:dyDescent="0.25">
      <c r="A395" s="45">
        <v>4</v>
      </c>
      <c r="B395" s="64" t="s">
        <v>401</v>
      </c>
      <c r="C395" s="83" t="s">
        <v>398</v>
      </c>
      <c r="D395" s="38">
        <v>3</v>
      </c>
      <c r="E395" s="117">
        <f t="shared" si="26"/>
        <v>33000</v>
      </c>
      <c r="F395" s="116">
        <v>33000</v>
      </c>
      <c r="G395" s="161"/>
      <c r="H395" s="117">
        <v>0</v>
      </c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s="14" customFormat="1" ht="17.100000000000001" customHeight="1" x14ac:dyDescent="0.25">
      <c r="A396" s="45">
        <v>5</v>
      </c>
      <c r="B396" s="64" t="s">
        <v>402</v>
      </c>
      <c r="C396" s="83" t="s">
        <v>398</v>
      </c>
      <c r="D396" s="38">
        <v>1</v>
      </c>
      <c r="E396" s="117">
        <f t="shared" si="26"/>
        <v>10000</v>
      </c>
      <c r="F396" s="116">
        <v>10000</v>
      </c>
      <c r="G396" s="161"/>
      <c r="H396" s="117">
        <v>750</v>
      </c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s="14" customFormat="1" ht="17.100000000000001" customHeight="1" x14ac:dyDescent="0.25">
      <c r="A397" s="45">
        <v>6</v>
      </c>
      <c r="B397" s="64" t="s">
        <v>403</v>
      </c>
      <c r="C397" s="83" t="s">
        <v>398</v>
      </c>
      <c r="D397" s="38">
        <v>2</v>
      </c>
      <c r="E397" s="117">
        <f t="shared" si="26"/>
        <v>40800</v>
      </c>
      <c r="F397" s="116">
        <v>40800</v>
      </c>
      <c r="G397" s="161"/>
      <c r="H397" s="117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s="14" customFormat="1" ht="17.100000000000001" customHeight="1" x14ac:dyDescent="0.25">
      <c r="A398" s="45">
        <v>7</v>
      </c>
      <c r="B398" s="64" t="s">
        <v>404</v>
      </c>
      <c r="C398" s="83" t="s">
        <v>398</v>
      </c>
      <c r="D398" s="38">
        <v>1</v>
      </c>
      <c r="E398" s="117">
        <f t="shared" si="26"/>
        <v>12000</v>
      </c>
      <c r="F398" s="116">
        <v>12000</v>
      </c>
      <c r="G398" s="161"/>
      <c r="H398" s="117">
        <v>900</v>
      </c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s="14" customFormat="1" ht="17.100000000000001" customHeight="1" x14ac:dyDescent="0.25">
      <c r="A399" s="45">
        <v>8</v>
      </c>
      <c r="B399" s="64" t="s">
        <v>404</v>
      </c>
      <c r="C399" s="83" t="s">
        <v>398</v>
      </c>
      <c r="D399" s="38">
        <v>1</v>
      </c>
      <c r="E399" s="117">
        <f t="shared" si="26"/>
        <v>12000</v>
      </c>
      <c r="F399" s="116">
        <v>12000</v>
      </c>
      <c r="G399" s="161"/>
      <c r="H399" s="117">
        <v>900</v>
      </c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s="14" customFormat="1" ht="17.100000000000001" customHeight="1" x14ac:dyDescent="0.25">
      <c r="A400" s="45">
        <v>9</v>
      </c>
      <c r="B400" s="64" t="s">
        <v>404</v>
      </c>
      <c r="C400" s="83" t="s">
        <v>398</v>
      </c>
      <c r="D400" s="38">
        <v>1</v>
      </c>
      <c r="E400" s="117">
        <f t="shared" si="26"/>
        <v>12000</v>
      </c>
      <c r="F400" s="116">
        <v>12000</v>
      </c>
      <c r="G400" s="161"/>
      <c r="H400" s="117">
        <v>900</v>
      </c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s="14" customFormat="1" ht="17.100000000000001" customHeight="1" x14ac:dyDescent="0.25">
      <c r="A401" s="45">
        <v>10</v>
      </c>
      <c r="B401" s="64" t="s">
        <v>404</v>
      </c>
      <c r="C401" s="83" t="s">
        <v>398</v>
      </c>
      <c r="D401" s="38">
        <v>1</v>
      </c>
      <c r="E401" s="117">
        <f t="shared" si="26"/>
        <v>12000</v>
      </c>
      <c r="F401" s="116">
        <v>12000</v>
      </c>
      <c r="G401" s="161"/>
      <c r="H401" s="117">
        <v>900</v>
      </c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s="14" customFormat="1" ht="17.100000000000001" customHeight="1" x14ac:dyDescent="0.25">
      <c r="A402" s="45">
        <v>11</v>
      </c>
      <c r="B402" s="64" t="s">
        <v>404</v>
      </c>
      <c r="C402" s="83" t="s">
        <v>398</v>
      </c>
      <c r="D402" s="38">
        <v>1</v>
      </c>
      <c r="E402" s="117">
        <f t="shared" si="26"/>
        <v>12000</v>
      </c>
      <c r="F402" s="116">
        <v>12000</v>
      </c>
      <c r="G402" s="161"/>
      <c r="H402" s="117">
        <v>900</v>
      </c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s="14" customFormat="1" ht="17.100000000000001" customHeight="1" x14ac:dyDescent="0.25">
      <c r="A403" s="45">
        <v>12</v>
      </c>
      <c r="B403" s="64" t="s">
        <v>404</v>
      </c>
      <c r="C403" s="83" t="s">
        <v>398</v>
      </c>
      <c r="D403" s="38">
        <v>1</v>
      </c>
      <c r="E403" s="117">
        <f t="shared" si="26"/>
        <v>12000</v>
      </c>
      <c r="F403" s="116">
        <v>12000</v>
      </c>
      <c r="G403" s="161"/>
      <c r="H403" s="117">
        <v>900</v>
      </c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s="14" customFormat="1" ht="17.100000000000001" customHeight="1" x14ac:dyDescent="0.25">
      <c r="A404" s="45">
        <v>13</v>
      </c>
      <c r="B404" s="64" t="s">
        <v>404</v>
      </c>
      <c r="C404" s="83" t="s">
        <v>398</v>
      </c>
      <c r="D404" s="38">
        <v>1</v>
      </c>
      <c r="E404" s="117">
        <f t="shared" si="26"/>
        <v>12000</v>
      </c>
      <c r="F404" s="116">
        <v>12000</v>
      </c>
      <c r="G404" s="161"/>
      <c r="H404" s="117">
        <v>900</v>
      </c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s="14" customFormat="1" ht="17.100000000000001" customHeight="1" x14ac:dyDescent="0.25">
      <c r="A405" s="45">
        <v>14</v>
      </c>
      <c r="B405" s="64" t="s">
        <v>405</v>
      </c>
      <c r="C405" s="83" t="s">
        <v>398</v>
      </c>
      <c r="D405" s="38">
        <v>1</v>
      </c>
      <c r="E405" s="117">
        <f t="shared" si="26"/>
        <v>12000</v>
      </c>
      <c r="F405" s="116">
        <v>12000</v>
      </c>
      <c r="G405" s="161"/>
      <c r="H405" s="117">
        <v>900</v>
      </c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s="14" customFormat="1" ht="15" x14ac:dyDescent="0.25">
      <c r="A406" s="45">
        <v>15</v>
      </c>
      <c r="B406" s="64" t="s">
        <v>406</v>
      </c>
      <c r="C406" s="83" t="s">
        <v>398</v>
      </c>
      <c r="D406" s="38">
        <v>1</v>
      </c>
      <c r="E406" s="117">
        <f t="shared" si="26"/>
        <v>43000</v>
      </c>
      <c r="F406" s="116">
        <v>43000</v>
      </c>
      <c r="G406" s="162"/>
      <c r="H406" s="117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s="14" customFormat="1" ht="17.100000000000001" customHeight="1" x14ac:dyDescent="0.25">
      <c r="A407" s="45">
        <v>16</v>
      </c>
      <c r="B407" s="64" t="s">
        <v>407</v>
      </c>
      <c r="C407" s="83" t="s">
        <v>398</v>
      </c>
      <c r="D407" s="38">
        <v>4</v>
      </c>
      <c r="E407" s="117">
        <f t="shared" si="26"/>
        <v>43200</v>
      </c>
      <c r="F407" s="116">
        <v>43200</v>
      </c>
      <c r="G407" s="161"/>
      <c r="H407" s="91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s="14" customFormat="1" ht="17.100000000000001" customHeight="1" x14ac:dyDescent="0.25">
      <c r="A408" s="45">
        <v>17</v>
      </c>
      <c r="B408" s="64" t="s">
        <v>408</v>
      </c>
      <c r="C408" s="83" t="s">
        <v>398</v>
      </c>
      <c r="D408" s="38">
        <v>1</v>
      </c>
      <c r="E408" s="117">
        <f t="shared" si="26"/>
        <v>15000</v>
      </c>
      <c r="F408" s="116">
        <v>15000</v>
      </c>
      <c r="G408" s="161"/>
      <c r="H408" s="117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s="14" customFormat="1" ht="15" x14ac:dyDescent="0.25">
      <c r="A409" s="65">
        <v>18</v>
      </c>
      <c r="B409" s="64" t="s">
        <v>409</v>
      </c>
      <c r="C409" s="84" t="s">
        <v>398</v>
      </c>
      <c r="D409" s="66">
        <v>2</v>
      </c>
      <c r="E409" s="117">
        <f t="shared" si="26"/>
        <v>26000</v>
      </c>
      <c r="F409" s="119">
        <v>26000</v>
      </c>
      <c r="G409" s="162"/>
      <c r="H409" s="118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s="14" customFormat="1" ht="17.100000000000001" customHeight="1" x14ac:dyDescent="0.25">
      <c r="A410" s="45">
        <v>19</v>
      </c>
      <c r="B410" s="64" t="s">
        <v>410</v>
      </c>
      <c r="C410" s="83" t="s">
        <v>411</v>
      </c>
      <c r="D410" s="38">
        <v>1</v>
      </c>
      <c r="E410" s="117">
        <f t="shared" si="26"/>
        <v>3000</v>
      </c>
      <c r="F410" s="116">
        <v>3000</v>
      </c>
      <c r="G410" s="161"/>
      <c r="H410" s="117">
        <v>600</v>
      </c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s="14" customFormat="1" ht="17.100000000000001" customHeight="1" x14ac:dyDescent="0.25">
      <c r="A411" s="45">
        <v>20</v>
      </c>
      <c r="B411" s="64" t="s">
        <v>410</v>
      </c>
      <c r="C411" s="83" t="s">
        <v>411</v>
      </c>
      <c r="D411" s="38">
        <v>1</v>
      </c>
      <c r="E411" s="117">
        <f t="shared" si="26"/>
        <v>3000</v>
      </c>
      <c r="F411" s="116">
        <v>3000</v>
      </c>
      <c r="G411" s="161"/>
      <c r="H411" s="117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s="14" customFormat="1" ht="17.100000000000001" customHeight="1" x14ac:dyDescent="0.25">
      <c r="A412" s="45">
        <v>21</v>
      </c>
      <c r="B412" s="64" t="s">
        <v>412</v>
      </c>
      <c r="C412" s="83" t="s">
        <v>411</v>
      </c>
      <c r="D412" s="38">
        <v>1</v>
      </c>
      <c r="E412" s="117">
        <f t="shared" si="26"/>
        <v>22000</v>
      </c>
      <c r="F412" s="116">
        <v>22000</v>
      </c>
      <c r="G412" s="161"/>
      <c r="H412" s="91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s="14" customFormat="1" ht="17.100000000000001" customHeight="1" x14ac:dyDescent="0.25">
      <c r="A413" s="45">
        <v>22</v>
      </c>
      <c r="B413" s="64" t="s">
        <v>413</v>
      </c>
      <c r="C413" s="83" t="s">
        <v>398</v>
      </c>
      <c r="D413" s="38">
        <v>1</v>
      </c>
      <c r="E413" s="117">
        <f t="shared" si="26"/>
        <v>9000</v>
      </c>
      <c r="F413" s="116">
        <v>9000</v>
      </c>
      <c r="G413" s="161"/>
      <c r="H413" s="117">
        <v>0</v>
      </c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s="14" customFormat="1" ht="17.100000000000001" customHeight="1" x14ac:dyDescent="0.25">
      <c r="A414" s="45">
        <v>23</v>
      </c>
      <c r="B414" s="64" t="s">
        <v>414</v>
      </c>
      <c r="C414" s="83" t="s">
        <v>411</v>
      </c>
      <c r="D414" s="38">
        <v>1</v>
      </c>
      <c r="E414" s="117">
        <f t="shared" si="26"/>
        <v>10900</v>
      </c>
      <c r="F414" s="116">
        <v>10900</v>
      </c>
      <c r="G414" s="161"/>
      <c r="H414" s="91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s="14" customFormat="1" ht="17.100000000000001" customHeight="1" x14ac:dyDescent="0.25">
      <c r="A415" s="45">
        <v>24</v>
      </c>
      <c r="B415" s="64" t="s">
        <v>415</v>
      </c>
      <c r="C415" s="83" t="s">
        <v>411</v>
      </c>
      <c r="D415" s="38">
        <v>1</v>
      </c>
      <c r="E415" s="117">
        <f t="shared" si="26"/>
        <v>2000</v>
      </c>
      <c r="F415" s="116">
        <v>2000</v>
      </c>
      <c r="G415" s="161"/>
      <c r="H415" s="117">
        <v>400</v>
      </c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s="14" customFormat="1" ht="17.100000000000001" customHeight="1" x14ac:dyDescent="0.25">
      <c r="A416" s="45">
        <v>25</v>
      </c>
      <c r="B416" s="64" t="s">
        <v>415</v>
      </c>
      <c r="C416" s="83" t="s">
        <v>411</v>
      </c>
      <c r="D416" s="38">
        <v>1</v>
      </c>
      <c r="E416" s="117">
        <f t="shared" si="26"/>
        <v>2000</v>
      </c>
      <c r="F416" s="116">
        <v>2000</v>
      </c>
      <c r="G416" s="161"/>
      <c r="H416" s="117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s="14" customFormat="1" ht="17.100000000000001" customHeight="1" x14ac:dyDescent="0.25">
      <c r="A417" s="45">
        <v>26</v>
      </c>
      <c r="B417" s="64" t="s">
        <v>416</v>
      </c>
      <c r="C417" s="83" t="s">
        <v>398</v>
      </c>
      <c r="D417" s="38">
        <v>1</v>
      </c>
      <c r="E417" s="117">
        <f t="shared" si="26"/>
        <v>16000</v>
      </c>
      <c r="F417" s="116">
        <v>16000</v>
      </c>
      <c r="G417" s="161"/>
      <c r="H417" s="117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s="14" customFormat="1" ht="17.100000000000001" customHeight="1" x14ac:dyDescent="0.25">
      <c r="A418" s="45">
        <v>27</v>
      </c>
      <c r="B418" s="37" t="s">
        <v>813</v>
      </c>
      <c r="C418" s="83" t="s">
        <v>398</v>
      </c>
      <c r="D418" s="38">
        <v>1</v>
      </c>
      <c r="E418" s="117">
        <f t="shared" si="26"/>
        <v>14990</v>
      </c>
      <c r="F418" s="116">
        <v>14990</v>
      </c>
      <c r="G418" s="161"/>
      <c r="H418" s="117">
        <v>8994</v>
      </c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s="14" customFormat="1" ht="17.100000000000001" customHeight="1" x14ac:dyDescent="0.25">
      <c r="A419" s="45">
        <v>28</v>
      </c>
      <c r="B419" s="37" t="s">
        <v>814</v>
      </c>
      <c r="C419" s="83" t="s">
        <v>398</v>
      </c>
      <c r="D419" s="38">
        <v>1</v>
      </c>
      <c r="E419" s="117">
        <f>F419+G419</f>
        <v>15000</v>
      </c>
      <c r="F419" s="116">
        <v>15000</v>
      </c>
      <c r="G419" s="161"/>
      <c r="H419" s="117">
        <v>9000</v>
      </c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s="6" customFormat="1" ht="14.25" x14ac:dyDescent="0.2">
      <c r="A420" s="11">
        <v>4</v>
      </c>
      <c r="B420" s="22" t="s">
        <v>97</v>
      </c>
      <c r="C420" s="11"/>
      <c r="D420" s="49">
        <f>SUM(D421:D439)</f>
        <v>48</v>
      </c>
      <c r="E420" s="99">
        <f>SUM(E421:E439)</f>
        <v>463800</v>
      </c>
      <c r="F420" s="100">
        <f t="shared" ref="F420:H420" si="27">SUM(F421:F439)</f>
        <v>412800</v>
      </c>
      <c r="G420" s="152">
        <f t="shared" si="27"/>
        <v>25500</v>
      </c>
      <c r="H420" s="99">
        <f t="shared" si="27"/>
        <v>308700</v>
      </c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s="14" customFormat="1" ht="17.100000000000001" customHeight="1" x14ac:dyDescent="0.25">
      <c r="A421" s="45">
        <v>1</v>
      </c>
      <c r="B421" s="64" t="s">
        <v>415</v>
      </c>
      <c r="C421" s="85"/>
      <c r="D421" s="38">
        <v>1</v>
      </c>
      <c r="E421" s="116">
        <f>F421+G420</f>
        <v>36400</v>
      </c>
      <c r="F421" s="116">
        <v>10900</v>
      </c>
      <c r="G421" s="159"/>
      <c r="H421" s="120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s="14" customFormat="1" ht="17.100000000000001" customHeight="1" x14ac:dyDescent="0.25">
      <c r="A422" s="45">
        <v>2</v>
      </c>
      <c r="B422" s="64" t="s">
        <v>450</v>
      </c>
      <c r="C422" s="85"/>
      <c r="D422" s="38">
        <v>2</v>
      </c>
      <c r="E422" s="116">
        <f t="shared" ref="E422:E439" si="28">F422+G421</f>
        <v>5900</v>
      </c>
      <c r="F422" s="116">
        <v>5900</v>
      </c>
      <c r="G422" s="159"/>
      <c r="H422" s="92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s="14" customFormat="1" ht="17.100000000000001" customHeight="1" x14ac:dyDescent="0.25">
      <c r="A423" s="45">
        <v>3</v>
      </c>
      <c r="B423" s="64" t="s">
        <v>451</v>
      </c>
      <c r="C423" s="85"/>
      <c r="D423" s="38">
        <v>1</v>
      </c>
      <c r="E423" s="116">
        <f t="shared" si="28"/>
        <v>60000</v>
      </c>
      <c r="F423" s="116">
        <v>60000</v>
      </c>
      <c r="G423" s="159"/>
      <c r="H423" s="120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s="14" customFormat="1" ht="17.100000000000001" customHeight="1" x14ac:dyDescent="0.25">
      <c r="A424" s="45">
        <v>4</v>
      </c>
      <c r="B424" s="64" t="s">
        <v>452</v>
      </c>
      <c r="C424" s="85"/>
      <c r="D424" s="38">
        <v>2</v>
      </c>
      <c r="E424" s="116">
        <f t="shared" si="28"/>
        <v>30000</v>
      </c>
      <c r="F424" s="116">
        <v>30000</v>
      </c>
      <c r="G424" s="159"/>
      <c r="H424" s="92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s="14" customFormat="1" ht="17.100000000000001" customHeight="1" x14ac:dyDescent="0.25">
      <c r="A425" s="45">
        <v>5</v>
      </c>
      <c r="B425" s="64" t="s">
        <v>453</v>
      </c>
      <c r="C425" s="85"/>
      <c r="D425" s="38">
        <v>1</v>
      </c>
      <c r="E425" s="116">
        <f t="shared" si="28"/>
        <v>0</v>
      </c>
      <c r="F425" s="89"/>
      <c r="G425" s="158">
        <v>13500</v>
      </c>
      <c r="H425" s="120">
        <v>2700</v>
      </c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s="14" customFormat="1" ht="17.100000000000001" customHeight="1" x14ac:dyDescent="0.25">
      <c r="A426" s="45">
        <v>6</v>
      </c>
      <c r="B426" s="64" t="s">
        <v>453</v>
      </c>
      <c r="C426" s="85"/>
      <c r="D426" s="38">
        <v>1</v>
      </c>
      <c r="E426" s="116">
        <f t="shared" si="28"/>
        <v>13500</v>
      </c>
      <c r="F426" s="89"/>
      <c r="G426" s="158">
        <v>12000</v>
      </c>
      <c r="H426" s="120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s="14" customFormat="1" ht="17.100000000000001" customHeight="1" x14ac:dyDescent="0.25">
      <c r="A427" s="45">
        <v>7</v>
      </c>
      <c r="B427" s="64" t="s">
        <v>454</v>
      </c>
      <c r="C427" s="85"/>
      <c r="D427" s="38">
        <v>1</v>
      </c>
      <c r="E427" s="116">
        <f t="shared" si="28"/>
        <v>34000</v>
      </c>
      <c r="F427" s="116">
        <v>22000</v>
      </c>
      <c r="G427" s="159"/>
      <c r="H427" s="224">
        <f t="shared" ref="H427:H436" si="29">F427-G427</f>
        <v>22000</v>
      </c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s="14" customFormat="1" ht="17.100000000000001" customHeight="1" x14ac:dyDescent="0.25">
      <c r="A428" s="45">
        <v>8</v>
      </c>
      <c r="B428" s="64" t="s">
        <v>380</v>
      </c>
      <c r="C428" s="85"/>
      <c r="D428" s="38">
        <v>1</v>
      </c>
      <c r="E428" s="116">
        <f t="shared" si="28"/>
        <v>9000</v>
      </c>
      <c r="F428" s="116">
        <v>9000</v>
      </c>
      <c r="G428" s="159"/>
      <c r="H428" s="224">
        <f t="shared" si="29"/>
        <v>9000</v>
      </c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s="14" customFormat="1" ht="17.100000000000001" customHeight="1" x14ac:dyDescent="0.25">
      <c r="A429" s="45">
        <v>9</v>
      </c>
      <c r="B429" s="64" t="s">
        <v>455</v>
      </c>
      <c r="C429" s="85"/>
      <c r="D429" s="38">
        <v>2</v>
      </c>
      <c r="E429" s="116">
        <f t="shared" si="28"/>
        <v>80000</v>
      </c>
      <c r="F429" s="116">
        <v>80000</v>
      </c>
      <c r="G429" s="159"/>
      <c r="H429" s="224">
        <f t="shared" si="29"/>
        <v>80000</v>
      </c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s="14" customFormat="1" ht="24" customHeight="1" x14ac:dyDescent="0.25">
      <c r="A430" s="45">
        <v>10</v>
      </c>
      <c r="B430" s="64" t="s">
        <v>456</v>
      </c>
      <c r="C430" s="85"/>
      <c r="D430" s="38">
        <v>1</v>
      </c>
      <c r="E430" s="116">
        <f t="shared" si="28"/>
        <v>3000</v>
      </c>
      <c r="F430" s="116">
        <v>3000</v>
      </c>
      <c r="G430" s="160"/>
      <c r="H430" s="224">
        <f t="shared" si="29"/>
        <v>3000</v>
      </c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s="14" customFormat="1" ht="24" customHeight="1" x14ac:dyDescent="0.25">
      <c r="A431" s="45">
        <v>11</v>
      </c>
      <c r="B431" s="64" t="s">
        <v>457</v>
      </c>
      <c r="C431" s="85"/>
      <c r="D431" s="38">
        <v>1</v>
      </c>
      <c r="E431" s="116">
        <f t="shared" si="28"/>
        <v>2000</v>
      </c>
      <c r="F431" s="116">
        <v>2000</v>
      </c>
      <c r="G431" s="160"/>
      <c r="H431" s="224">
        <f t="shared" si="29"/>
        <v>2000</v>
      </c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s="14" customFormat="1" ht="17.100000000000001" customHeight="1" x14ac:dyDescent="0.25">
      <c r="A432" s="45">
        <v>12</v>
      </c>
      <c r="B432" s="64" t="s">
        <v>458</v>
      </c>
      <c r="C432" s="85"/>
      <c r="D432" s="38">
        <v>6</v>
      </c>
      <c r="E432" s="116">
        <f t="shared" si="28"/>
        <v>31800</v>
      </c>
      <c r="F432" s="116">
        <v>31800</v>
      </c>
      <c r="G432" s="159"/>
      <c r="H432" s="224">
        <f t="shared" si="29"/>
        <v>31800</v>
      </c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s="14" customFormat="1" ht="17.100000000000001" customHeight="1" x14ac:dyDescent="0.25">
      <c r="A433" s="45">
        <v>13</v>
      </c>
      <c r="B433" s="64" t="s">
        <v>459</v>
      </c>
      <c r="C433" s="85"/>
      <c r="D433" s="38">
        <v>6</v>
      </c>
      <c r="E433" s="116">
        <f t="shared" si="28"/>
        <v>43200</v>
      </c>
      <c r="F433" s="116">
        <v>43200</v>
      </c>
      <c r="G433" s="159"/>
      <c r="H433" s="224">
        <f t="shared" si="29"/>
        <v>43200</v>
      </c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s="14" customFormat="1" ht="17.100000000000001" customHeight="1" x14ac:dyDescent="0.25">
      <c r="A434" s="45">
        <v>14</v>
      </c>
      <c r="B434" s="64" t="s">
        <v>460</v>
      </c>
      <c r="C434" s="85"/>
      <c r="D434" s="38">
        <v>6</v>
      </c>
      <c r="E434" s="116">
        <f t="shared" si="28"/>
        <v>32400</v>
      </c>
      <c r="F434" s="116">
        <v>32400</v>
      </c>
      <c r="G434" s="159"/>
      <c r="H434" s="224">
        <f t="shared" si="29"/>
        <v>32400</v>
      </c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s="14" customFormat="1" ht="17.100000000000001" customHeight="1" x14ac:dyDescent="0.25">
      <c r="A435" s="45">
        <v>15</v>
      </c>
      <c r="B435" s="64" t="s">
        <v>461</v>
      </c>
      <c r="C435" s="85"/>
      <c r="D435" s="38">
        <v>6</v>
      </c>
      <c r="E435" s="116">
        <f t="shared" si="28"/>
        <v>20400</v>
      </c>
      <c r="F435" s="116">
        <v>20400</v>
      </c>
      <c r="G435" s="159"/>
      <c r="H435" s="224">
        <f t="shared" si="29"/>
        <v>20400</v>
      </c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s="14" customFormat="1" ht="24" customHeight="1" x14ac:dyDescent="0.25">
      <c r="A436" s="45">
        <v>16</v>
      </c>
      <c r="B436" s="64" t="s">
        <v>462</v>
      </c>
      <c r="C436" s="85"/>
      <c r="D436" s="38">
        <v>1</v>
      </c>
      <c r="E436" s="116">
        <f t="shared" si="28"/>
        <v>3000</v>
      </c>
      <c r="F436" s="116">
        <v>3000</v>
      </c>
      <c r="G436" s="160"/>
      <c r="H436" s="224">
        <f t="shared" si="29"/>
        <v>3000</v>
      </c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s="14" customFormat="1" ht="24" customHeight="1" x14ac:dyDescent="0.25">
      <c r="A437" s="45">
        <v>17</v>
      </c>
      <c r="B437" s="64" t="s">
        <v>457</v>
      </c>
      <c r="C437" s="85"/>
      <c r="D437" s="38">
        <v>1</v>
      </c>
      <c r="E437" s="116">
        <f t="shared" si="28"/>
        <v>2000</v>
      </c>
      <c r="F437" s="116">
        <v>2000</v>
      </c>
      <c r="G437" s="160"/>
      <c r="H437" s="224">
        <f t="shared" ref="H437:H439" si="30">F437-G437</f>
        <v>2000</v>
      </c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s="14" customFormat="1" ht="17.100000000000001" customHeight="1" x14ac:dyDescent="0.25">
      <c r="A438" s="45">
        <v>18</v>
      </c>
      <c r="B438" s="64" t="s">
        <v>463</v>
      </c>
      <c r="C438" s="85"/>
      <c r="D438" s="38">
        <v>6</v>
      </c>
      <c r="E438" s="116">
        <f t="shared" si="28"/>
        <v>31200</v>
      </c>
      <c r="F438" s="116">
        <v>31200</v>
      </c>
      <c r="G438" s="159"/>
      <c r="H438" s="224">
        <f t="shared" si="30"/>
        <v>31200</v>
      </c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s="14" customFormat="1" ht="17.100000000000001" customHeight="1" x14ac:dyDescent="0.25">
      <c r="A439" s="45">
        <v>19</v>
      </c>
      <c r="B439" s="64" t="s">
        <v>464</v>
      </c>
      <c r="C439" s="85"/>
      <c r="D439" s="38">
        <v>2</v>
      </c>
      <c r="E439" s="116">
        <f t="shared" si="28"/>
        <v>26000</v>
      </c>
      <c r="F439" s="116">
        <v>26000</v>
      </c>
      <c r="G439" s="159"/>
      <c r="H439" s="224">
        <f t="shared" si="30"/>
        <v>26000</v>
      </c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s="6" customFormat="1" ht="14.25" x14ac:dyDescent="0.2">
      <c r="A440" s="11">
        <v>5</v>
      </c>
      <c r="B440" s="22" t="s">
        <v>99</v>
      </c>
      <c r="C440" s="11"/>
      <c r="D440" s="49">
        <f>SUM(D441:D461)</f>
        <v>48</v>
      </c>
      <c r="E440" s="99">
        <f>SUM(E441:E461)</f>
        <v>457100</v>
      </c>
      <c r="F440" s="100">
        <f t="shared" ref="F440:H440" si="31">SUM(F441:F461)</f>
        <v>457100</v>
      </c>
      <c r="G440" s="152">
        <f t="shared" si="31"/>
        <v>0</v>
      </c>
      <c r="H440" s="99">
        <f t="shared" si="31"/>
        <v>36582</v>
      </c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customFormat="1" ht="33.75" customHeight="1" x14ac:dyDescent="0.25">
      <c r="A441" s="53" t="s">
        <v>164</v>
      </c>
      <c r="B441" s="54" t="s">
        <v>419</v>
      </c>
      <c r="C441" s="53" t="s">
        <v>420</v>
      </c>
      <c r="D441" s="55">
        <v>5</v>
      </c>
      <c r="E441" s="94">
        <v>38000</v>
      </c>
      <c r="F441" s="96">
        <v>38000</v>
      </c>
      <c r="G441" s="98">
        <v>0</v>
      </c>
      <c r="H441" s="94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customFormat="1" ht="33.75" customHeight="1" x14ac:dyDescent="0.25">
      <c r="A442" s="53" t="s">
        <v>166</v>
      </c>
      <c r="B442" s="54" t="s">
        <v>16</v>
      </c>
      <c r="C442" s="53" t="s">
        <v>420</v>
      </c>
      <c r="D442" s="55">
        <v>4</v>
      </c>
      <c r="E442" s="94">
        <v>70000</v>
      </c>
      <c r="F442" s="96">
        <v>70000</v>
      </c>
      <c r="G442" s="98">
        <v>0</v>
      </c>
      <c r="H442" s="94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customFormat="1" ht="33.75" customHeight="1" x14ac:dyDescent="0.25">
      <c r="A443" s="53" t="s">
        <v>168</v>
      </c>
      <c r="B443" s="54" t="s">
        <v>25</v>
      </c>
      <c r="C443" s="53" t="s">
        <v>420</v>
      </c>
      <c r="D443" s="55">
        <v>10</v>
      </c>
      <c r="E443" s="94">
        <v>56000</v>
      </c>
      <c r="F443" s="96">
        <v>56000</v>
      </c>
      <c r="G443" s="98">
        <v>0</v>
      </c>
      <c r="H443" s="94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customFormat="1" ht="33.75" customHeight="1" x14ac:dyDescent="0.25">
      <c r="A444" s="53" t="s">
        <v>169</v>
      </c>
      <c r="B444" s="54" t="s">
        <v>421</v>
      </c>
      <c r="C444" s="53" t="s">
        <v>420</v>
      </c>
      <c r="D444" s="55">
        <v>2</v>
      </c>
      <c r="E444" s="94">
        <v>20000</v>
      </c>
      <c r="F444" s="96">
        <v>20000</v>
      </c>
      <c r="G444" s="98">
        <v>0</v>
      </c>
      <c r="H444" s="94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customFormat="1" ht="33.75" customHeight="1" x14ac:dyDescent="0.25">
      <c r="A445" s="53" t="s">
        <v>270</v>
      </c>
      <c r="B445" s="54" t="s">
        <v>422</v>
      </c>
      <c r="C445" s="53" t="s">
        <v>420</v>
      </c>
      <c r="D445" s="55">
        <v>1</v>
      </c>
      <c r="E445" s="94">
        <v>40000</v>
      </c>
      <c r="F445" s="96">
        <v>40000</v>
      </c>
      <c r="G445" s="98">
        <v>0</v>
      </c>
      <c r="H445" s="94">
        <v>3332</v>
      </c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customFormat="1" ht="33.75" customHeight="1" x14ac:dyDescent="0.25">
      <c r="A446" s="53" t="s">
        <v>273</v>
      </c>
      <c r="B446" s="54" t="s">
        <v>423</v>
      </c>
      <c r="C446" s="53" t="s">
        <v>420</v>
      </c>
      <c r="D446" s="55">
        <v>1</v>
      </c>
      <c r="E446" s="94">
        <v>43000</v>
      </c>
      <c r="F446" s="96">
        <v>43000</v>
      </c>
      <c r="G446" s="98">
        <v>0</v>
      </c>
      <c r="H446" s="94">
        <v>2150</v>
      </c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customFormat="1" ht="33.75" customHeight="1" x14ac:dyDescent="0.25">
      <c r="A447" s="53" t="s">
        <v>275</v>
      </c>
      <c r="B447" s="54" t="s">
        <v>100</v>
      </c>
      <c r="C447" s="53" t="s">
        <v>420</v>
      </c>
      <c r="D447" s="55">
        <v>1</v>
      </c>
      <c r="E447" s="94">
        <v>7600</v>
      </c>
      <c r="F447" s="96">
        <v>7600</v>
      </c>
      <c r="G447" s="98">
        <v>0</v>
      </c>
      <c r="H447" s="94">
        <v>1520</v>
      </c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customFormat="1" ht="33.75" customHeight="1" x14ac:dyDescent="0.25">
      <c r="A448" s="53" t="s">
        <v>277</v>
      </c>
      <c r="B448" s="54" t="s">
        <v>417</v>
      </c>
      <c r="C448" s="53" t="s">
        <v>420</v>
      </c>
      <c r="D448" s="55">
        <v>1</v>
      </c>
      <c r="E448" s="94">
        <v>8500</v>
      </c>
      <c r="F448" s="96">
        <v>8500</v>
      </c>
      <c r="G448" s="98">
        <v>0</v>
      </c>
      <c r="H448" s="94">
        <v>3400</v>
      </c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customFormat="1" ht="33.75" customHeight="1" x14ac:dyDescent="0.25">
      <c r="A449" s="53" t="s">
        <v>281</v>
      </c>
      <c r="B449" s="54" t="s">
        <v>28</v>
      </c>
      <c r="C449" s="53" t="s">
        <v>420</v>
      </c>
      <c r="D449" s="55">
        <v>2</v>
      </c>
      <c r="E449" s="94">
        <f>10500*2</f>
        <v>21000</v>
      </c>
      <c r="F449" s="94">
        <f>10500*2</f>
        <v>21000</v>
      </c>
      <c r="G449" s="98">
        <v>0</v>
      </c>
      <c r="H449" s="94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customFormat="1" ht="47.25" customHeight="1" x14ac:dyDescent="0.25">
      <c r="A450" s="53" t="s">
        <v>282</v>
      </c>
      <c r="B450" s="54" t="s">
        <v>418</v>
      </c>
      <c r="C450" s="53" t="s">
        <v>420</v>
      </c>
      <c r="D450" s="55">
        <v>1</v>
      </c>
      <c r="E450" s="94">
        <v>15000</v>
      </c>
      <c r="F450" s="96">
        <v>15000</v>
      </c>
      <c r="G450" s="98">
        <v>0</v>
      </c>
      <c r="H450" s="94">
        <v>6000</v>
      </c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customFormat="1" ht="33.75" customHeight="1" x14ac:dyDescent="0.25">
      <c r="A451" s="53" t="s">
        <v>284</v>
      </c>
      <c r="B451" s="54" t="s">
        <v>418</v>
      </c>
      <c r="C451" s="53" t="s">
        <v>420</v>
      </c>
      <c r="D451" s="55">
        <v>1</v>
      </c>
      <c r="E451" s="94">
        <v>15000</v>
      </c>
      <c r="F451" s="96">
        <v>15000</v>
      </c>
      <c r="G451" s="98">
        <v>0</v>
      </c>
      <c r="H451" s="94">
        <v>6000</v>
      </c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customFormat="1" ht="33.75" customHeight="1" x14ac:dyDescent="0.25">
      <c r="A452" s="53" t="s">
        <v>285</v>
      </c>
      <c r="B452" s="54" t="s">
        <v>101</v>
      </c>
      <c r="C452" s="53" t="s">
        <v>420</v>
      </c>
      <c r="D452" s="55">
        <v>1</v>
      </c>
      <c r="E452" s="94">
        <v>15700</v>
      </c>
      <c r="F452" s="96">
        <v>15700</v>
      </c>
      <c r="G452" s="98">
        <v>0</v>
      </c>
      <c r="H452" s="94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customFormat="1" ht="33.75" customHeight="1" x14ac:dyDescent="0.25">
      <c r="A453" s="53" t="s">
        <v>287</v>
      </c>
      <c r="B453" s="54" t="s">
        <v>98</v>
      </c>
      <c r="C453" s="53" t="s">
        <v>420</v>
      </c>
      <c r="D453" s="55">
        <v>1</v>
      </c>
      <c r="E453" s="94">
        <v>9900</v>
      </c>
      <c r="F453" s="96">
        <v>9900</v>
      </c>
      <c r="G453" s="98">
        <v>0</v>
      </c>
      <c r="H453" s="94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customFormat="1" ht="33.75" customHeight="1" x14ac:dyDescent="0.25">
      <c r="A454" s="53" t="s">
        <v>289</v>
      </c>
      <c r="B454" s="54" t="s">
        <v>424</v>
      </c>
      <c r="C454" s="53" t="s">
        <v>420</v>
      </c>
      <c r="D454" s="55">
        <v>1</v>
      </c>
      <c r="E454" s="94">
        <v>10500</v>
      </c>
      <c r="F454" s="96">
        <v>10500</v>
      </c>
      <c r="G454" s="98">
        <v>0</v>
      </c>
      <c r="H454" s="94">
        <v>2100</v>
      </c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customFormat="1" ht="37.5" customHeight="1" x14ac:dyDescent="0.25">
      <c r="A455" s="53" t="s">
        <v>291</v>
      </c>
      <c r="B455" s="54" t="s">
        <v>425</v>
      </c>
      <c r="C455" s="53" t="s">
        <v>420</v>
      </c>
      <c r="D455" s="55">
        <v>1</v>
      </c>
      <c r="E455" s="94">
        <v>3000</v>
      </c>
      <c r="F455" s="96">
        <v>3000</v>
      </c>
      <c r="G455" s="98">
        <v>0</v>
      </c>
      <c r="H455" s="94">
        <v>1200</v>
      </c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customFormat="1" ht="33.75" customHeight="1" x14ac:dyDescent="0.25">
      <c r="A456" s="53" t="s">
        <v>293</v>
      </c>
      <c r="B456" s="54" t="s">
        <v>250</v>
      </c>
      <c r="C456" s="53" t="s">
        <v>420</v>
      </c>
      <c r="D456" s="55">
        <v>1</v>
      </c>
      <c r="E456" s="94">
        <v>8900</v>
      </c>
      <c r="F456" s="96">
        <v>8900</v>
      </c>
      <c r="G456" s="98">
        <v>0</v>
      </c>
      <c r="H456" s="94">
        <v>1780</v>
      </c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customFormat="1" ht="33.75" customHeight="1" x14ac:dyDescent="0.25">
      <c r="A457" s="53" t="s">
        <v>295</v>
      </c>
      <c r="B457" s="54" t="s">
        <v>426</v>
      </c>
      <c r="C457" s="53" t="s">
        <v>420</v>
      </c>
      <c r="D457" s="55">
        <v>1</v>
      </c>
      <c r="E457" s="94">
        <v>9000</v>
      </c>
      <c r="F457" s="96">
        <v>9000</v>
      </c>
      <c r="G457" s="98">
        <v>0</v>
      </c>
      <c r="H457" s="94">
        <v>1800</v>
      </c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customFormat="1" ht="33.75" customHeight="1" x14ac:dyDescent="0.25">
      <c r="A458" s="53" t="s">
        <v>395</v>
      </c>
      <c r="B458" s="54" t="s">
        <v>427</v>
      </c>
      <c r="C458" s="53" t="s">
        <v>420</v>
      </c>
      <c r="D458" s="55">
        <v>1</v>
      </c>
      <c r="E458" s="94">
        <v>2000</v>
      </c>
      <c r="F458" s="96">
        <v>2000</v>
      </c>
      <c r="G458" s="98">
        <v>0</v>
      </c>
      <c r="H458" s="94">
        <v>800</v>
      </c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customFormat="1" ht="33.75" customHeight="1" x14ac:dyDescent="0.25">
      <c r="A459" s="53" t="s">
        <v>428</v>
      </c>
      <c r="B459" s="54" t="s">
        <v>429</v>
      </c>
      <c r="C459" s="53" t="s">
        <v>420</v>
      </c>
      <c r="D459" s="55">
        <v>1</v>
      </c>
      <c r="E459" s="94">
        <v>5000</v>
      </c>
      <c r="F459" s="96">
        <v>5000</v>
      </c>
      <c r="G459" s="98">
        <v>0</v>
      </c>
      <c r="H459" s="94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customFormat="1" ht="33.75" customHeight="1" x14ac:dyDescent="0.25">
      <c r="A460" s="53" t="s">
        <v>430</v>
      </c>
      <c r="B460" s="54" t="s">
        <v>81</v>
      </c>
      <c r="C460" s="53" t="s">
        <v>420</v>
      </c>
      <c r="D460" s="55">
        <v>10</v>
      </c>
      <c r="E460" s="94">
        <v>52000</v>
      </c>
      <c r="F460" s="96">
        <v>52000</v>
      </c>
      <c r="G460" s="98">
        <v>0</v>
      </c>
      <c r="H460" s="94">
        <v>6500</v>
      </c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customFormat="1" ht="33.75" customHeight="1" x14ac:dyDescent="0.25">
      <c r="A461" s="53" t="s">
        <v>431</v>
      </c>
      <c r="B461" s="54" t="s">
        <v>81</v>
      </c>
      <c r="C461" s="53" t="s">
        <v>420</v>
      </c>
      <c r="D461" s="55">
        <v>1</v>
      </c>
      <c r="E461" s="94">
        <v>7000</v>
      </c>
      <c r="F461" s="96">
        <v>7000</v>
      </c>
      <c r="G461" s="98">
        <v>0</v>
      </c>
      <c r="H461" s="94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s="6" customFormat="1" ht="14.25" x14ac:dyDescent="0.2">
      <c r="A462" s="11">
        <v>6</v>
      </c>
      <c r="B462" s="186" t="s">
        <v>103</v>
      </c>
      <c r="C462" s="11"/>
      <c r="D462" s="49">
        <f>SUM(D463:D480)</f>
        <v>158</v>
      </c>
      <c r="E462" s="99">
        <f>SUM(E463:E480)</f>
        <v>609100</v>
      </c>
      <c r="F462" s="100">
        <f t="shared" ref="F462:H462" si="32">SUM(F463:F480)</f>
        <v>609100</v>
      </c>
      <c r="G462" s="152">
        <f t="shared" si="32"/>
        <v>0</v>
      </c>
      <c r="H462" s="99">
        <f t="shared" si="32"/>
        <v>69455</v>
      </c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s="7" customFormat="1" ht="15" x14ac:dyDescent="0.2">
      <c r="A463" s="20">
        <v>1</v>
      </c>
      <c r="B463" s="17" t="s">
        <v>28</v>
      </c>
      <c r="C463" s="20"/>
      <c r="D463" s="18">
        <v>4</v>
      </c>
      <c r="E463" s="106">
        <f t="shared" ref="E463:E487" si="33">F463</f>
        <v>42000</v>
      </c>
      <c r="F463" s="107">
        <v>42000</v>
      </c>
      <c r="G463" s="155"/>
      <c r="H463" s="10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s="7" customFormat="1" ht="15" x14ac:dyDescent="0.2">
      <c r="A464" s="20">
        <v>2</v>
      </c>
      <c r="B464" s="17" t="s">
        <v>28</v>
      </c>
      <c r="C464" s="20"/>
      <c r="D464" s="18">
        <v>1</v>
      </c>
      <c r="E464" s="106">
        <f t="shared" si="33"/>
        <v>10500</v>
      </c>
      <c r="F464" s="107">
        <v>10500</v>
      </c>
      <c r="G464" s="155"/>
      <c r="H464" s="10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s="7" customFormat="1" ht="15" x14ac:dyDescent="0.2">
      <c r="A465" s="20">
        <v>3</v>
      </c>
      <c r="B465" s="17" t="s">
        <v>104</v>
      </c>
      <c r="C465" s="20"/>
      <c r="D465" s="18">
        <v>1</v>
      </c>
      <c r="E465" s="106">
        <f t="shared" si="33"/>
        <v>43000</v>
      </c>
      <c r="F465" s="107">
        <v>43000</v>
      </c>
      <c r="G465" s="155"/>
      <c r="H465" s="109">
        <v>4300</v>
      </c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s="7" customFormat="1" ht="15" x14ac:dyDescent="0.2">
      <c r="A466" s="20">
        <v>4</v>
      </c>
      <c r="B466" s="17" t="s">
        <v>105</v>
      </c>
      <c r="C466" s="20"/>
      <c r="D466" s="18">
        <v>2</v>
      </c>
      <c r="E466" s="106">
        <f t="shared" si="33"/>
        <v>20000</v>
      </c>
      <c r="F466" s="107">
        <v>20000</v>
      </c>
      <c r="G466" s="155"/>
      <c r="H466" s="109">
        <v>3500</v>
      </c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s="7" customFormat="1" ht="15" x14ac:dyDescent="0.2">
      <c r="A467" s="20">
        <v>5</v>
      </c>
      <c r="B467" s="17" t="s">
        <v>92</v>
      </c>
      <c r="C467" s="20"/>
      <c r="D467" s="18">
        <v>1</v>
      </c>
      <c r="E467" s="106">
        <f t="shared" si="33"/>
        <v>38000</v>
      </c>
      <c r="F467" s="107">
        <v>38000</v>
      </c>
      <c r="G467" s="155"/>
      <c r="H467" s="10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s="7" customFormat="1" ht="15" x14ac:dyDescent="0.2">
      <c r="A468" s="20">
        <v>6</v>
      </c>
      <c r="B468" s="17" t="s">
        <v>92</v>
      </c>
      <c r="C468" s="20"/>
      <c r="D468" s="18">
        <v>1</v>
      </c>
      <c r="E468" s="106">
        <f t="shared" si="33"/>
        <v>38000</v>
      </c>
      <c r="F468" s="107">
        <v>38000</v>
      </c>
      <c r="G468" s="155"/>
      <c r="H468" s="10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s="7" customFormat="1" ht="15" x14ac:dyDescent="0.2">
      <c r="A469" s="20">
        <v>7</v>
      </c>
      <c r="B469" s="17" t="s">
        <v>92</v>
      </c>
      <c r="C469" s="20"/>
      <c r="D469" s="18">
        <v>1</v>
      </c>
      <c r="E469" s="106">
        <f t="shared" si="33"/>
        <v>38000</v>
      </c>
      <c r="F469" s="107">
        <v>38000</v>
      </c>
      <c r="G469" s="155"/>
      <c r="H469" s="10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s="7" customFormat="1" ht="15" x14ac:dyDescent="0.2">
      <c r="A470" s="20">
        <v>8</v>
      </c>
      <c r="B470" s="17" t="s">
        <v>106</v>
      </c>
      <c r="C470" s="20"/>
      <c r="D470" s="18">
        <v>1</v>
      </c>
      <c r="E470" s="106">
        <f t="shared" si="33"/>
        <v>38000</v>
      </c>
      <c r="F470" s="107">
        <v>38000</v>
      </c>
      <c r="G470" s="155"/>
      <c r="H470" s="10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s="7" customFormat="1" ht="15" x14ac:dyDescent="0.2">
      <c r="A471" s="20">
        <v>9</v>
      </c>
      <c r="B471" s="17" t="s">
        <v>107</v>
      </c>
      <c r="C471" s="20"/>
      <c r="D471" s="18">
        <v>2</v>
      </c>
      <c r="E471" s="106">
        <f t="shared" si="33"/>
        <v>38000</v>
      </c>
      <c r="F471" s="107">
        <v>38000</v>
      </c>
      <c r="G471" s="155"/>
      <c r="H471" s="109">
        <v>6650</v>
      </c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s="7" customFormat="1" ht="15" x14ac:dyDescent="0.2">
      <c r="A472" s="20">
        <v>10</v>
      </c>
      <c r="B472" s="17" t="s">
        <v>25</v>
      </c>
      <c r="C472" s="20"/>
      <c r="D472" s="18">
        <v>32</v>
      </c>
      <c r="E472" s="106">
        <f t="shared" si="33"/>
        <v>56000</v>
      </c>
      <c r="F472" s="107">
        <v>56000</v>
      </c>
      <c r="G472" s="155"/>
      <c r="H472" s="109">
        <v>9800</v>
      </c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s="7" customFormat="1" ht="15" x14ac:dyDescent="0.2">
      <c r="A473" s="20">
        <v>11</v>
      </c>
      <c r="B473" s="17" t="s">
        <v>108</v>
      </c>
      <c r="C473" s="20"/>
      <c r="D473" s="18">
        <v>32</v>
      </c>
      <c r="E473" s="106">
        <f t="shared" si="33"/>
        <v>24000</v>
      </c>
      <c r="F473" s="107">
        <v>24000</v>
      </c>
      <c r="G473" s="155"/>
      <c r="H473" s="109">
        <v>4200</v>
      </c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s="7" customFormat="1" ht="15" x14ac:dyDescent="0.2">
      <c r="A474" s="20">
        <v>12</v>
      </c>
      <c r="B474" s="17" t="s">
        <v>109</v>
      </c>
      <c r="C474" s="20"/>
      <c r="D474" s="18">
        <v>30</v>
      </c>
      <c r="E474" s="106">
        <f t="shared" si="33"/>
        <v>70000</v>
      </c>
      <c r="F474" s="107">
        <v>70000</v>
      </c>
      <c r="G474" s="155"/>
      <c r="H474" s="109">
        <v>12250</v>
      </c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s="7" customFormat="1" ht="15" x14ac:dyDescent="0.2">
      <c r="A475" s="20">
        <v>13</v>
      </c>
      <c r="B475" s="17" t="s">
        <v>110</v>
      </c>
      <c r="C475" s="20"/>
      <c r="D475" s="18">
        <v>30</v>
      </c>
      <c r="E475" s="106">
        <f t="shared" si="33"/>
        <v>48000</v>
      </c>
      <c r="F475" s="107">
        <v>48000</v>
      </c>
      <c r="G475" s="155"/>
      <c r="H475" s="109">
        <v>8400</v>
      </c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s="7" customFormat="1" ht="15" x14ac:dyDescent="0.2">
      <c r="A476" s="20">
        <v>14</v>
      </c>
      <c r="B476" s="17" t="s">
        <v>111</v>
      </c>
      <c r="C476" s="20"/>
      <c r="D476" s="18">
        <v>4</v>
      </c>
      <c r="E476" s="106">
        <f t="shared" si="33"/>
        <v>15600</v>
      </c>
      <c r="F476" s="107">
        <v>15600</v>
      </c>
      <c r="G476" s="155"/>
      <c r="H476" s="109">
        <v>2730</v>
      </c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s="7" customFormat="1" ht="15" x14ac:dyDescent="0.2">
      <c r="A477" s="20">
        <v>15</v>
      </c>
      <c r="B477" s="17" t="s">
        <v>112</v>
      </c>
      <c r="C477" s="20"/>
      <c r="D477" s="18">
        <v>4</v>
      </c>
      <c r="E477" s="106">
        <f t="shared" si="33"/>
        <v>30000</v>
      </c>
      <c r="F477" s="107">
        <v>30000</v>
      </c>
      <c r="G477" s="155"/>
      <c r="H477" s="109">
        <v>5250</v>
      </c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s="7" customFormat="1" ht="15" x14ac:dyDescent="0.2">
      <c r="A478" s="20">
        <v>16</v>
      </c>
      <c r="B478" s="17" t="s">
        <v>112</v>
      </c>
      <c r="C478" s="20"/>
      <c r="D478" s="18">
        <v>1</v>
      </c>
      <c r="E478" s="106">
        <f t="shared" si="33"/>
        <v>5000</v>
      </c>
      <c r="F478" s="107">
        <v>5000</v>
      </c>
      <c r="G478" s="155"/>
      <c r="H478" s="109">
        <v>2750</v>
      </c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s="7" customFormat="1" ht="15" x14ac:dyDescent="0.2">
      <c r="A479" s="20">
        <v>17</v>
      </c>
      <c r="B479" s="17" t="s">
        <v>113</v>
      </c>
      <c r="C479" s="20"/>
      <c r="D479" s="18">
        <v>10</v>
      </c>
      <c r="E479" s="106">
        <f t="shared" si="33"/>
        <v>52000</v>
      </c>
      <c r="F479" s="107">
        <v>52000</v>
      </c>
      <c r="G479" s="155"/>
      <c r="H479" s="109">
        <v>9100</v>
      </c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s="7" customFormat="1" ht="15" x14ac:dyDescent="0.2">
      <c r="A480" s="20">
        <v>18</v>
      </c>
      <c r="B480" s="17" t="s">
        <v>114</v>
      </c>
      <c r="C480" s="20"/>
      <c r="D480" s="18">
        <v>1</v>
      </c>
      <c r="E480" s="106">
        <f t="shared" si="33"/>
        <v>3000</v>
      </c>
      <c r="F480" s="107">
        <v>3000</v>
      </c>
      <c r="G480" s="155"/>
      <c r="H480" s="109">
        <v>525</v>
      </c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s="6" customFormat="1" ht="14.25" x14ac:dyDescent="0.2">
      <c r="A481" s="42">
        <v>7</v>
      </c>
      <c r="B481" s="187" t="s">
        <v>115</v>
      </c>
      <c r="C481" s="80"/>
      <c r="D481" s="49">
        <f>SUM(D482:D493)</f>
        <v>33</v>
      </c>
      <c r="E481" s="99">
        <f>SUM(E482:E493)</f>
        <v>358450</v>
      </c>
      <c r="F481" s="100">
        <f t="shared" ref="F481:H481" si="34">SUM(F482:F493)</f>
        <v>358450</v>
      </c>
      <c r="G481" s="152">
        <f t="shared" si="34"/>
        <v>0</v>
      </c>
      <c r="H481" s="99">
        <f t="shared" si="34"/>
        <v>10850</v>
      </c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s="19" customFormat="1" ht="15" x14ac:dyDescent="0.25">
      <c r="A482" s="16">
        <v>1</v>
      </c>
      <c r="B482" s="17" t="s">
        <v>116</v>
      </c>
      <c r="C482" s="16"/>
      <c r="D482" s="18">
        <v>1</v>
      </c>
      <c r="E482" s="106">
        <f t="shared" si="33"/>
        <v>12300</v>
      </c>
      <c r="F482" s="113">
        <v>12300</v>
      </c>
      <c r="G482" s="163"/>
      <c r="H482" s="107"/>
    </row>
    <row r="483" spans="1:26" s="19" customFormat="1" ht="15" x14ac:dyDescent="0.25">
      <c r="A483" s="16">
        <v>2</v>
      </c>
      <c r="B483" s="17" t="s">
        <v>117</v>
      </c>
      <c r="C483" s="16"/>
      <c r="D483" s="18">
        <v>1</v>
      </c>
      <c r="E483" s="106">
        <f t="shared" si="33"/>
        <v>16000</v>
      </c>
      <c r="F483" s="113">
        <v>16000</v>
      </c>
      <c r="G483" s="163"/>
      <c r="H483" s="107"/>
    </row>
    <row r="484" spans="1:26" s="19" customFormat="1" ht="15" x14ac:dyDescent="0.25">
      <c r="A484" s="16">
        <v>3</v>
      </c>
      <c r="B484" s="17" t="s">
        <v>118</v>
      </c>
      <c r="C484" s="16"/>
      <c r="D484" s="18">
        <v>1</v>
      </c>
      <c r="E484" s="106">
        <f t="shared" si="33"/>
        <v>9000</v>
      </c>
      <c r="F484" s="113">
        <v>9000</v>
      </c>
      <c r="G484" s="163"/>
      <c r="H484" s="107"/>
    </row>
    <row r="485" spans="1:26" s="19" customFormat="1" ht="15" x14ac:dyDescent="0.25">
      <c r="A485" s="16">
        <v>4</v>
      </c>
      <c r="B485" s="17" t="s">
        <v>119</v>
      </c>
      <c r="C485" s="16"/>
      <c r="D485" s="18">
        <v>1</v>
      </c>
      <c r="E485" s="106">
        <f t="shared" si="33"/>
        <v>10000</v>
      </c>
      <c r="F485" s="113">
        <v>10000</v>
      </c>
      <c r="G485" s="163"/>
      <c r="H485" s="107"/>
    </row>
    <row r="486" spans="1:26" s="19" customFormat="1" ht="15" x14ac:dyDescent="0.25">
      <c r="A486" s="16">
        <v>5</v>
      </c>
      <c r="B486" s="17" t="s">
        <v>120</v>
      </c>
      <c r="C486" s="16"/>
      <c r="D486" s="18">
        <v>7</v>
      </c>
      <c r="E486" s="106">
        <f t="shared" si="33"/>
        <v>84000</v>
      </c>
      <c r="F486" s="113">
        <v>84000</v>
      </c>
      <c r="G486" s="163"/>
      <c r="H486" s="107"/>
    </row>
    <row r="487" spans="1:26" s="19" customFormat="1" ht="15" x14ac:dyDescent="0.25">
      <c r="A487" s="16">
        <v>6</v>
      </c>
      <c r="B487" s="23" t="s">
        <v>121</v>
      </c>
      <c r="C487" s="16"/>
      <c r="D487" s="18">
        <v>1</v>
      </c>
      <c r="E487" s="106">
        <f t="shared" si="33"/>
        <v>13000</v>
      </c>
      <c r="F487" s="113">
        <v>13000</v>
      </c>
      <c r="G487" s="163"/>
      <c r="H487" s="107">
        <v>2600</v>
      </c>
    </row>
    <row r="488" spans="1:26" s="19" customFormat="1" ht="15" x14ac:dyDescent="0.25">
      <c r="A488" s="16">
        <v>7</v>
      </c>
      <c r="B488" s="23" t="s">
        <v>122</v>
      </c>
      <c r="C488" s="16"/>
      <c r="D488" s="18">
        <v>1</v>
      </c>
      <c r="E488" s="106">
        <f t="shared" ref="E488:E526" si="35">F488</f>
        <v>55000</v>
      </c>
      <c r="F488" s="113">
        <v>55000</v>
      </c>
      <c r="G488" s="163"/>
      <c r="H488" s="107">
        <v>8250</v>
      </c>
    </row>
    <row r="489" spans="1:26" s="19" customFormat="1" ht="15" x14ac:dyDescent="0.25">
      <c r="A489" s="16">
        <v>8</v>
      </c>
      <c r="B489" s="23" t="s">
        <v>123</v>
      </c>
      <c r="C489" s="16"/>
      <c r="D489" s="18">
        <v>1</v>
      </c>
      <c r="E489" s="106">
        <f t="shared" si="35"/>
        <v>45500</v>
      </c>
      <c r="F489" s="113">
        <v>45500</v>
      </c>
      <c r="G489" s="163"/>
      <c r="H489" s="107"/>
    </row>
    <row r="490" spans="1:26" s="19" customFormat="1" ht="15" x14ac:dyDescent="0.25">
      <c r="A490" s="16">
        <v>9</v>
      </c>
      <c r="B490" s="23" t="s">
        <v>124</v>
      </c>
      <c r="C490" s="16"/>
      <c r="D490" s="18">
        <v>1</v>
      </c>
      <c r="E490" s="106">
        <f t="shared" si="35"/>
        <v>6500</v>
      </c>
      <c r="F490" s="113">
        <v>6500</v>
      </c>
      <c r="G490" s="163"/>
      <c r="H490" s="107"/>
    </row>
    <row r="491" spans="1:26" s="19" customFormat="1" ht="15" x14ac:dyDescent="0.25">
      <c r="A491" s="16">
        <v>10</v>
      </c>
      <c r="B491" s="23" t="s">
        <v>125</v>
      </c>
      <c r="C491" s="16"/>
      <c r="D491" s="18">
        <v>1</v>
      </c>
      <c r="E491" s="106">
        <f t="shared" si="35"/>
        <v>5100</v>
      </c>
      <c r="F491" s="113">
        <v>5100</v>
      </c>
      <c r="G491" s="163"/>
      <c r="H491" s="107"/>
    </row>
    <row r="492" spans="1:26" s="19" customFormat="1" ht="15" x14ac:dyDescent="0.25">
      <c r="A492" s="16">
        <v>11</v>
      </c>
      <c r="B492" s="23" t="s">
        <v>126</v>
      </c>
      <c r="C492" s="16"/>
      <c r="D492" s="18">
        <v>3</v>
      </c>
      <c r="E492" s="106">
        <f t="shared" si="35"/>
        <v>29250</v>
      </c>
      <c r="F492" s="113">
        <v>29250</v>
      </c>
      <c r="G492" s="163"/>
      <c r="H492" s="107"/>
    </row>
    <row r="493" spans="1:26" s="19" customFormat="1" ht="15" x14ac:dyDescent="0.25">
      <c r="A493" s="16">
        <v>12</v>
      </c>
      <c r="B493" s="23" t="s">
        <v>127</v>
      </c>
      <c r="C493" s="16"/>
      <c r="D493" s="18">
        <v>14</v>
      </c>
      <c r="E493" s="106">
        <f t="shared" si="35"/>
        <v>72800</v>
      </c>
      <c r="F493" s="113">
        <v>72800</v>
      </c>
      <c r="G493" s="163"/>
      <c r="H493" s="107"/>
    </row>
    <row r="494" spans="1:26" s="6" customFormat="1" ht="14.25" x14ac:dyDescent="0.2">
      <c r="A494" s="42">
        <v>8</v>
      </c>
      <c r="B494" s="187" t="s">
        <v>128</v>
      </c>
      <c r="C494" s="80"/>
      <c r="D494" s="49">
        <f>SUM(D495:D505)</f>
        <v>23</v>
      </c>
      <c r="E494" s="99">
        <f>SUM(E495:E505)</f>
        <v>240950</v>
      </c>
      <c r="F494" s="100">
        <f>SUM(F495:F505)</f>
        <v>240950</v>
      </c>
      <c r="G494" s="152">
        <f>SUM(G495:G505)</f>
        <v>0</v>
      </c>
      <c r="H494" s="99">
        <f>SUM(H495:H505)</f>
        <v>21980</v>
      </c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customFormat="1" ht="25.5" x14ac:dyDescent="0.25">
      <c r="A495" s="67" t="s">
        <v>164</v>
      </c>
      <c r="B495" s="188" t="s">
        <v>366</v>
      </c>
      <c r="C495" s="67" t="s">
        <v>367</v>
      </c>
      <c r="D495" s="68">
        <v>1</v>
      </c>
      <c r="E495" s="104">
        <v>11200</v>
      </c>
      <c r="F495" s="105">
        <v>11200</v>
      </c>
      <c r="G495" s="153">
        <v>0</v>
      </c>
      <c r="H495" s="104">
        <v>0</v>
      </c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customFormat="1" ht="15" x14ac:dyDescent="0.25">
      <c r="A496" s="67" t="s">
        <v>169</v>
      </c>
      <c r="B496" s="188" t="s">
        <v>369</v>
      </c>
      <c r="C496" s="67" t="s">
        <v>368</v>
      </c>
      <c r="D496" s="68">
        <v>13</v>
      </c>
      <c r="E496" s="104">
        <v>104000</v>
      </c>
      <c r="F496" s="105">
        <v>104000</v>
      </c>
      <c r="G496" s="153">
        <v>0</v>
      </c>
      <c r="H496" s="104">
        <v>7800</v>
      </c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customFormat="1" ht="15" x14ac:dyDescent="0.25">
      <c r="A497" s="67" t="s">
        <v>275</v>
      </c>
      <c r="B497" s="188" t="s">
        <v>370</v>
      </c>
      <c r="C497" s="67" t="s">
        <v>368</v>
      </c>
      <c r="D497" s="68">
        <v>1</v>
      </c>
      <c r="E497" s="104">
        <v>50000</v>
      </c>
      <c r="F497" s="105">
        <v>50000</v>
      </c>
      <c r="G497" s="153">
        <v>0</v>
      </c>
      <c r="H497" s="104">
        <v>7500</v>
      </c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customFormat="1" ht="25.5" x14ac:dyDescent="0.25">
      <c r="A498" s="67" t="s">
        <v>279</v>
      </c>
      <c r="B498" s="188" t="s">
        <v>28</v>
      </c>
      <c r="C498" s="67" t="s">
        <v>367</v>
      </c>
      <c r="D498" s="68">
        <v>1</v>
      </c>
      <c r="E498" s="104">
        <v>18500</v>
      </c>
      <c r="F498" s="105">
        <v>18500</v>
      </c>
      <c r="G498" s="153">
        <v>0</v>
      </c>
      <c r="H498" s="104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customFormat="1" ht="15" x14ac:dyDescent="0.25">
      <c r="A499" s="67" t="s">
        <v>281</v>
      </c>
      <c r="B499" s="188" t="s">
        <v>28</v>
      </c>
      <c r="C499" s="67" t="s">
        <v>368</v>
      </c>
      <c r="D499" s="68">
        <v>1</v>
      </c>
      <c r="E499" s="104">
        <v>12850</v>
      </c>
      <c r="F499" s="105">
        <v>12850</v>
      </c>
      <c r="G499" s="153">
        <v>0</v>
      </c>
      <c r="H499" s="104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customFormat="1" ht="15" x14ac:dyDescent="0.25">
      <c r="A500" s="67" t="s">
        <v>282</v>
      </c>
      <c r="B500" s="188" t="s">
        <v>37</v>
      </c>
      <c r="C500" s="67" t="s">
        <v>371</v>
      </c>
      <c r="D500" s="68">
        <v>1</v>
      </c>
      <c r="E500" s="104">
        <v>11000</v>
      </c>
      <c r="F500" s="105">
        <v>11000</v>
      </c>
      <c r="G500" s="153">
        <v>0</v>
      </c>
      <c r="H500" s="104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customFormat="1" ht="15" x14ac:dyDescent="0.25">
      <c r="A501" s="67" t="s">
        <v>284</v>
      </c>
      <c r="B501" s="188" t="s">
        <v>372</v>
      </c>
      <c r="C501" s="67" t="s">
        <v>373</v>
      </c>
      <c r="D501" s="68">
        <v>1</v>
      </c>
      <c r="E501" s="104">
        <v>10500</v>
      </c>
      <c r="F501" s="105">
        <v>10500</v>
      </c>
      <c r="G501" s="153">
        <v>0</v>
      </c>
      <c r="H501" s="104">
        <v>2100</v>
      </c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customFormat="1" ht="16.899999999999999" customHeight="1" x14ac:dyDescent="0.25">
      <c r="A502" s="67" t="s">
        <v>285</v>
      </c>
      <c r="B502" s="188" t="s">
        <v>374</v>
      </c>
      <c r="C502" s="67" t="s">
        <v>368</v>
      </c>
      <c r="D502" s="68">
        <v>1</v>
      </c>
      <c r="E502" s="104">
        <v>9000</v>
      </c>
      <c r="F502" s="105">
        <v>9000</v>
      </c>
      <c r="G502" s="153">
        <v>0</v>
      </c>
      <c r="H502" s="104">
        <v>1800</v>
      </c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customFormat="1" ht="15" x14ac:dyDescent="0.25">
      <c r="A503" s="67" t="s">
        <v>287</v>
      </c>
      <c r="B503" s="188" t="s">
        <v>250</v>
      </c>
      <c r="C503" s="67" t="s">
        <v>373</v>
      </c>
      <c r="D503" s="68">
        <v>1</v>
      </c>
      <c r="E503" s="104">
        <v>8900</v>
      </c>
      <c r="F503" s="105">
        <v>8900</v>
      </c>
      <c r="G503" s="153">
        <v>0</v>
      </c>
      <c r="H503" s="104">
        <v>1780</v>
      </c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customFormat="1" ht="15" x14ac:dyDescent="0.25">
      <c r="A504" s="67" t="s">
        <v>289</v>
      </c>
      <c r="B504" s="188" t="s">
        <v>250</v>
      </c>
      <c r="C504" s="67" t="s">
        <v>373</v>
      </c>
      <c r="D504" s="68">
        <v>1</v>
      </c>
      <c r="E504" s="104">
        <v>2000</v>
      </c>
      <c r="F504" s="105">
        <v>2000</v>
      </c>
      <c r="G504" s="153">
        <v>0</v>
      </c>
      <c r="H504" s="104">
        <v>400</v>
      </c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customFormat="1" ht="17.649999999999999" customHeight="1" x14ac:dyDescent="0.25">
      <c r="A505" s="67" t="s">
        <v>291</v>
      </c>
      <c r="B505" s="188" t="s">
        <v>375</v>
      </c>
      <c r="C505" s="67" t="s">
        <v>373</v>
      </c>
      <c r="D505" s="68">
        <v>1</v>
      </c>
      <c r="E505" s="104">
        <v>3000</v>
      </c>
      <c r="F505" s="105">
        <v>3000</v>
      </c>
      <c r="G505" s="153">
        <v>0</v>
      </c>
      <c r="H505" s="104">
        <v>600</v>
      </c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s="6" customFormat="1" ht="14.25" x14ac:dyDescent="0.2">
      <c r="A506" s="42">
        <v>9</v>
      </c>
      <c r="B506" s="187" t="s">
        <v>130</v>
      </c>
      <c r="C506" s="80"/>
      <c r="D506" s="49">
        <f>SUM(D507:D526)</f>
        <v>99</v>
      </c>
      <c r="E506" s="99">
        <f>SUM(E507:E526)</f>
        <v>221200</v>
      </c>
      <c r="F506" s="100">
        <f>SUM(F507:F526)</f>
        <v>221200</v>
      </c>
      <c r="G506" s="152">
        <f>SUM(G507:G526)</f>
        <v>0</v>
      </c>
      <c r="H506" s="99">
        <f>SUM(H507:H526)</f>
        <v>34285</v>
      </c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s="15" customFormat="1" ht="17.100000000000001" customHeight="1" x14ac:dyDescent="0.25">
      <c r="A507" s="45">
        <v>1</v>
      </c>
      <c r="B507" s="37" t="s">
        <v>377</v>
      </c>
      <c r="C507" s="82" t="s">
        <v>842</v>
      </c>
      <c r="D507" s="38">
        <v>1</v>
      </c>
      <c r="E507" s="116">
        <v>15000</v>
      </c>
      <c r="F507" s="116">
        <v>15000</v>
      </c>
      <c r="G507" s="161"/>
      <c r="H507" s="116">
        <v>6000</v>
      </c>
    </row>
    <row r="508" spans="1:26" s="15" customFormat="1" ht="17.100000000000001" customHeight="1" x14ac:dyDescent="0.25">
      <c r="A508" s="45">
        <v>2</v>
      </c>
      <c r="B508" s="37" t="s">
        <v>377</v>
      </c>
      <c r="C508" s="82" t="s">
        <v>842</v>
      </c>
      <c r="D508" s="38">
        <v>1</v>
      </c>
      <c r="E508" s="116">
        <v>15000</v>
      </c>
      <c r="F508" s="116">
        <v>15000</v>
      </c>
      <c r="G508" s="161"/>
      <c r="H508" s="116">
        <v>6000</v>
      </c>
    </row>
    <row r="509" spans="1:26" s="15" customFormat="1" ht="17.100000000000001" customHeight="1" x14ac:dyDescent="0.25">
      <c r="A509" s="45">
        <v>3</v>
      </c>
      <c r="B509" s="37" t="s">
        <v>378</v>
      </c>
      <c r="C509" s="82" t="s">
        <v>842</v>
      </c>
      <c r="D509" s="38">
        <v>1</v>
      </c>
      <c r="E509" s="116">
        <v>11000</v>
      </c>
      <c r="F509" s="116">
        <v>11000</v>
      </c>
      <c r="G509" s="161"/>
      <c r="H509" s="116">
        <v>4400</v>
      </c>
    </row>
    <row r="510" spans="1:26" s="15" customFormat="1" ht="17.100000000000001" customHeight="1" x14ac:dyDescent="0.25">
      <c r="A510" s="45">
        <v>4</v>
      </c>
      <c r="B510" s="37" t="s">
        <v>379</v>
      </c>
      <c r="C510" s="82" t="s">
        <v>842</v>
      </c>
      <c r="D510" s="38">
        <v>1</v>
      </c>
      <c r="E510" s="116">
        <v>8900</v>
      </c>
      <c r="F510" s="116">
        <v>8900</v>
      </c>
      <c r="G510" s="161"/>
      <c r="H510" s="116">
        <v>3660</v>
      </c>
    </row>
    <row r="511" spans="1:26" s="15" customFormat="1" ht="17.100000000000001" customHeight="1" x14ac:dyDescent="0.25">
      <c r="A511" s="45">
        <v>5</v>
      </c>
      <c r="B511" s="37" t="s">
        <v>380</v>
      </c>
      <c r="C511" s="82" t="s">
        <v>842</v>
      </c>
      <c r="D511" s="38">
        <v>1</v>
      </c>
      <c r="E511" s="116">
        <v>9000</v>
      </c>
      <c r="F511" s="116">
        <v>9000</v>
      </c>
      <c r="G511" s="161"/>
      <c r="H511" s="116">
        <v>3600</v>
      </c>
    </row>
    <row r="512" spans="1:26" s="19" customFormat="1" ht="15" x14ac:dyDescent="0.25">
      <c r="A512" s="45">
        <v>6</v>
      </c>
      <c r="B512" s="17" t="s">
        <v>131</v>
      </c>
      <c r="C512" s="82" t="s">
        <v>842</v>
      </c>
      <c r="D512" s="18">
        <v>1</v>
      </c>
      <c r="E512" s="106">
        <f t="shared" si="35"/>
        <v>8600</v>
      </c>
      <c r="F512" s="107">
        <v>8600</v>
      </c>
      <c r="G512" s="163"/>
      <c r="H512" s="109">
        <v>2365</v>
      </c>
    </row>
    <row r="513" spans="1:26" s="19" customFormat="1" ht="15" x14ac:dyDescent="0.25">
      <c r="A513" s="45">
        <v>7</v>
      </c>
      <c r="B513" s="17" t="s">
        <v>76</v>
      </c>
      <c r="C513" s="82" t="s">
        <v>842</v>
      </c>
      <c r="D513" s="18">
        <v>2</v>
      </c>
      <c r="E513" s="106">
        <f t="shared" si="35"/>
        <v>12000</v>
      </c>
      <c r="F513" s="107">
        <v>12000</v>
      </c>
      <c r="G513" s="163"/>
      <c r="H513" s="109"/>
    </row>
    <row r="514" spans="1:26" s="19" customFormat="1" ht="15" x14ac:dyDescent="0.25">
      <c r="A514" s="45">
        <v>8</v>
      </c>
      <c r="B514" s="17" t="s">
        <v>76</v>
      </c>
      <c r="C514" s="82" t="s">
        <v>842</v>
      </c>
      <c r="D514" s="18">
        <v>3</v>
      </c>
      <c r="E514" s="106">
        <f t="shared" si="35"/>
        <v>12000</v>
      </c>
      <c r="F514" s="107">
        <v>12000</v>
      </c>
      <c r="G514" s="163"/>
      <c r="H514" s="109"/>
    </row>
    <row r="515" spans="1:26" s="19" customFormat="1" ht="15" x14ac:dyDescent="0.25">
      <c r="A515" s="45">
        <v>9</v>
      </c>
      <c r="B515" s="17" t="s">
        <v>76</v>
      </c>
      <c r="C515" s="82" t="s">
        <v>842</v>
      </c>
      <c r="D515" s="18">
        <v>4</v>
      </c>
      <c r="E515" s="106">
        <f t="shared" si="35"/>
        <v>12000</v>
      </c>
      <c r="F515" s="107">
        <v>12000</v>
      </c>
      <c r="G515" s="163"/>
      <c r="H515" s="109"/>
    </row>
    <row r="516" spans="1:26" s="19" customFormat="1" ht="15" x14ac:dyDescent="0.25">
      <c r="A516" s="45">
        <v>10</v>
      </c>
      <c r="B516" s="17" t="s">
        <v>132</v>
      </c>
      <c r="C516" s="82" t="s">
        <v>842</v>
      </c>
      <c r="D516" s="18">
        <v>1</v>
      </c>
      <c r="E516" s="106">
        <f t="shared" si="35"/>
        <v>5300</v>
      </c>
      <c r="F516" s="107">
        <v>5300</v>
      </c>
      <c r="G516" s="163"/>
      <c r="H516" s="109">
        <v>1060</v>
      </c>
    </row>
    <row r="517" spans="1:26" s="19" customFormat="1" ht="15" x14ac:dyDescent="0.25">
      <c r="A517" s="45">
        <v>11</v>
      </c>
      <c r="B517" s="17" t="s">
        <v>133</v>
      </c>
      <c r="C517" s="82" t="s">
        <v>842</v>
      </c>
      <c r="D517" s="18">
        <v>1</v>
      </c>
      <c r="E517" s="106">
        <f t="shared" si="35"/>
        <v>15000</v>
      </c>
      <c r="F517" s="107">
        <v>15000</v>
      </c>
      <c r="G517" s="163"/>
      <c r="H517" s="109"/>
    </row>
    <row r="518" spans="1:26" s="19" customFormat="1" ht="15" x14ac:dyDescent="0.25">
      <c r="A518" s="45">
        <v>12</v>
      </c>
      <c r="B518" s="17" t="s">
        <v>134</v>
      </c>
      <c r="C518" s="82" t="s">
        <v>842</v>
      </c>
      <c r="D518" s="18">
        <v>4</v>
      </c>
      <c r="E518" s="106">
        <f t="shared" si="35"/>
        <v>15000</v>
      </c>
      <c r="F518" s="107">
        <v>15000</v>
      </c>
      <c r="G518" s="163"/>
      <c r="H518" s="109"/>
    </row>
    <row r="519" spans="1:26" s="19" customFormat="1" ht="15" x14ac:dyDescent="0.25">
      <c r="A519" s="45">
        <v>14</v>
      </c>
      <c r="B519" s="17" t="s">
        <v>135</v>
      </c>
      <c r="C519" s="82" t="s">
        <v>842</v>
      </c>
      <c r="D519" s="18">
        <v>13</v>
      </c>
      <c r="E519" s="106">
        <f t="shared" si="35"/>
        <v>1500</v>
      </c>
      <c r="F519" s="107">
        <v>1500</v>
      </c>
      <c r="G519" s="163"/>
      <c r="H519" s="109"/>
    </row>
    <row r="520" spans="1:26" s="19" customFormat="1" ht="15" x14ac:dyDescent="0.25">
      <c r="A520" s="45">
        <v>15</v>
      </c>
      <c r="B520" s="17" t="s">
        <v>136</v>
      </c>
      <c r="C520" s="82" t="s">
        <v>842</v>
      </c>
      <c r="D520" s="18">
        <v>7</v>
      </c>
      <c r="E520" s="106">
        <f t="shared" si="35"/>
        <v>2500</v>
      </c>
      <c r="F520" s="107">
        <v>2500</v>
      </c>
      <c r="G520" s="163"/>
      <c r="H520" s="109"/>
    </row>
    <row r="521" spans="1:26" s="19" customFormat="1" ht="15" x14ac:dyDescent="0.25">
      <c r="A521" s="45">
        <v>16</v>
      </c>
      <c r="B521" s="17" t="s">
        <v>25</v>
      </c>
      <c r="C521" s="82" t="s">
        <v>842</v>
      </c>
      <c r="D521" s="18">
        <v>3</v>
      </c>
      <c r="E521" s="106">
        <f t="shared" si="35"/>
        <v>1200</v>
      </c>
      <c r="F521" s="107">
        <v>1200</v>
      </c>
      <c r="G521" s="163"/>
      <c r="H521" s="109"/>
    </row>
    <row r="522" spans="1:26" s="19" customFormat="1" ht="15" x14ac:dyDescent="0.25">
      <c r="A522" s="45">
        <v>17</v>
      </c>
      <c r="B522" s="17" t="s">
        <v>25</v>
      </c>
      <c r="C522" s="82" t="s">
        <v>842</v>
      </c>
      <c r="D522" s="18">
        <v>23</v>
      </c>
      <c r="E522" s="106">
        <f t="shared" si="35"/>
        <v>1200</v>
      </c>
      <c r="F522" s="107">
        <v>1200</v>
      </c>
      <c r="G522" s="163"/>
      <c r="H522" s="109"/>
    </row>
    <row r="523" spans="1:26" s="19" customFormat="1" ht="15" x14ac:dyDescent="0.25">
      <c r="A523" s="45">
        <v>18</v>
      </c>
      <c r="B523" s="17" t="s">
        <v>137</v>
      </c>
      <c r="C523" s="82" t="s">
        <v>842</v>
      </c>
      <c r="D523" s="18">
        <v>7</v>
      </c>
      <c r="E523" s="106">
        <f t="shared" si="35"/>
        <v>2000</v>
      </c>
      <c r="F523" s="107">
        <v>2000</v>
      </c>
      <c r="G523" s="163"/>
      <c r="H523" s="109"/>
    </row>
    <row r="524" spans="1:26" s="19" customFormat="1" ht="15" x14ac:dyDescent="0.25">
      <c r="A524" s="45">
        <v>19</v>
      </c>
      <c r="B524" s="17" t="s">
        <v>138</v>
      </c>
      <c r="C524" s="82" t="s">
        <v>842</v>
      </c>
      <c r="D524" s="18">
        <v>4</v>
      </c>
      <c r="E524" s="106">
        <f t="shared" si="35"/>
        <v>800</v>
      </c>
      <c r="F524" s="107">
        <v>800</v>
      </c>
      <c r="G524" s="163"/>
      <c r="H524" s="109"/>
    </row>
    <row r="525" spans="1:26" s="19" customFormat="1" ht="15" x14ac:dyDescent="0.25">
      <c r="A525" s="45">
        <v>20</v>
      </c>
      <c r="B525" s="17" t="s">
        <v>139</v>
      </c>
      <c r="C525" s="82" t="s">
        <v>842</v>
      </c>
      <c r="D525" s="18">
        <v>20</v>
      </c>
      <c r="E525" s="106">
        <f t="shared" si="35"/>
        <v>1200</v>
      </c>
      <c r="F525" s="107">
        <v>1200</v>
      </c>
      <c r="G525" s="163"/>
      <c r="H525" s="109"/>
    </row>
    <row r="526" spans="1:26" s="19" customFormat="1" ht="15" x14ac:dyDescent="0.25">
      <c r="A526" s="45">
        <v>21</v>
      </c>
      <c r="B526" s="17" t="s">
        <v>140</v>
      </c>
      <c r="C526" s="82" t="s">
        <v>842</v>
      </c>
      <c r="D526" s="18">
        <v>1</v>
      </c>
      <c r="E526" s="106">
        <f t="shared" si="35"/>
        <v>72000</v>
      </c>
      <c r="F526" s="107">
        <v>72000</v>
      </c>
      <c r="G526" s="163"/>
      <c r="H526" s="109">
        <v>7200</v>
      </c>
    </row>
    <row r="527" spans="1:26" s="6" customFormat="1" ht="14.25" x14ac:dyDescent="0.2">
      <c r="A527" s="42">
        <v>10</v>
      </c>
      <c r="B527" s="181" t="s">
        <v>141</v>
      </c>
      <c r="C527" s="80"/>
      <c r="D527" s="49">
        <f>SUM(D528:D544)</f>
        <v>29</v>
      </c>
      <c r="E527" s="99">
        <f>SUM(E528:E544)</f>
        <v>399222</v>
      </c>
      <c r="F527" s="100">
        <f>SUM(F528:F544)</f>
        <v>351622</v>
      </c>
      <c r="G527" s="152">
        <f>SUM(G528:G544)</f>
        <v>47600</v>
      </c>
      <c r="H527" s="99">
        <f>SUM(H528:H544)</f>
        <v>64218.8</v>
      </c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customFormat="1" ht="30.75" customHeight="1" x14ac:dyDescent="0.25">
      <c r="A528" s="67" t="s">
        <v>169</v>
      </c>
      <c r="B528" s="188" t="s">
        <v>383</v>
      </c>
      <c r="C528" s="67" t="s">
        <v>384</v>
      </c>
      <c r="D528" s="68">
        <v>9</v>
      </c>
      <c r="E528" s="104">
        <v>108000</v>
      </c>
      <c r="F528" s="105">
        <v>108000</v>
      </c>
      <c r="G528" s="153">
        <v>0</v>
      </c>
      <c r="H528" s="104">
        <v>21600</v>
      </c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customFormat="1" ht="17.100000000000001" customHeight="1" x14ac:dyDescent="0.25">
      <c r="A529" s="67" t="s">
        <v>270</v>
      </c>
      <c r="B529" s="188" t="s">
        <v>385</v>
      </c>
      <c r="C529" s="67" t="s">
        <v>381</v>
      </c>
      <c r="D529" s="68">
        <v>1</v>
      </c>
      <c r="E529" s="104">
        <v>11000</v>
      </c>
      <c r="F529" s="105">
        <v>11000</v>
      </c>
      <c r="G529" s="153">
        <v>0</v>
      </c>
      <c r="H529" s="104">
        <v>2200</v>
      </c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customFormat="1" ht="28.5" customHeight="1" x14ac:dyDescent="0.25">
      <c r="A530" s="67" t="s">
        <v>271</v>
      </c>
      <c r="B530" s="188" t="s">
        <v>386</v>
      </c>
      <c r="C530" s="67" t="s">
        <v>387</v>
      </c>
      <c r="D530" s="68">
        <v>1</v>
      </c>
      <c r="E530" s="104">
        <v>12500</v>
      </c>
      <c r="F530" s="105">
        <v>12500</v>
      </c>
      <c r="G530" s="153">
        <v>0</v>
      </c>
      <c r="H530" s="104">
        <v>1250</v>
      </c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customFormat="1" ht="17.850000000000001" customHeight="1" x14ac:dyDescent="0.25">
      <c r="A531" s="67" t="s">
        <v>273</v>
      </c>
      <c r="B531" s="188" t="s">
        <v>102</v>
      </c>
      <c r="C531" s="67" t="s">
        <v>388</v>
      </c>
      <c r="D531" s="68">
        <v>2</v>
      </c>
      <c r="E531" s="104">
        <v>6000</v>
      </c>
      <c r="F531" s="105">
        <v>0</v>
      </c>
      <c r="G531" s="153">
        <v>6000</v>
      </c>
      <c r="H531" s="104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customFormat="1" ht="17.100000000000001" customHeight="1" x14ac:dyDescent="0.25">
      <c r="A532" s="67" t="s">
        <v>275</v>
      </c>
      <c r="B532" s="188" t="s">
        <v>389</v>
      </c>
      <c r="C532" s="67" t="s">
        <v>388</v>
      </c>
      <c r="D532" s="68">
        <v>1</v>
      </c>
      <c r="E532" s="104">
        <v>60000</v>
      </c>
      <c r="F532" s="105">
        <v>60000</v>
      </c>
      <c r="G532" s="153">
        <v>0</v>
      </c>
      <c r="H532" s="104">
        <v>13500</v>
      </c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customFormat="1" ht="24.4" customHeight="1" x14ac:dyDescent="0.25">
      <c r="A533" s="67" t="s">
        <v>278</v>
      </c>
      <c r="B533" s="188" t="s">
        <v>376</v>
      </c>
      <c r="C533" s="67" t="s">
        <v>388</v>
      </c>
      <c r="D533" s="68">
        <v>1</v>
      </c>
      <c r="E533" s="104">
        <v>15000</v>
      </c>
      <c r="F533" s="105">
        <v>15000</v>
      </c>
      <c r="G533" s="153">
        <v>0</v>
      </c>
      <c r="H533" s="104">
        <v>6000</v>
      </c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customFormat="1" ht="17.850000000000001" customHeight="1" x14ac:dyDescent="0.25">
      <c r="A534" s="67" t="s">
        <v>279</v>
      </c>
      <c r="B534" s="188" t="s">
        <v>160</v>
      </c>
      <c r="C534" s="67" t="s">
        <v>286</v>
      </c>
      <c r="D534" s="68">
        <v>1</v>
      </c>
      <c r="E534" s="104">
        <v>15000</v>
      </c>
      <c r="F534" s="105">
        <v>15000</v>
      </c>
      <c r="G534" s="153">
        <v>0</v>
      </c>
      <c r="H534" s="104">
        <v>6000</v>
      </c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customFormat="1" ht="17.100000000000001" customHeight="1" x14ac:dyDescent="0.25">
      <c r="A535" s="67" t="s">
        <v>281</v>
      </c>
      <c r="B535" s="188" t="s">
        <v>28</v>
      </c>
      <c r="C535" s="67" t="s">
        <v>391</v>
      </c>
      <c r="D535" s="68">
        <v>1</v>
      </c>
      <c r="E535" s="104">
        <v>12222</v>
      </c>
      <c r="F535" s="105">
        <v>12222</v>
      </c>
      <c r="G535" s="153">
        <v>0</v>
      </c>
      <c r="H535" s="104">
        <v>4888.8000000000011</v>
      </c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customFormat="1" ht="30.75" customHeight="1" x14ac:dyDescent="0.25">
      <c r="A536" s="67" t="s">
        <v>282</v>
      </c>
      <c r="B536" s="188" t="s">
        <v>28</v>
      </c>
      <c r="C536" s="67" t="s">
        <v>392</v>
      </c>
      <c r="D536" s="68">
        <v>1</v>
      </c>
      <c r="E536" s="104">
        <v>14000</v>
      </c>
      <c r="F536" s="105">
        <v>14000</v>
      </c>
      <c r="G536" s="153">
        <v>0</v>
      </c>
      <c r="H536" s="104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customFormat="1" ht="17.850000000000001" customHeight="1" x14ac:dyDescent="0.25">
      <c r="A537" s="67" t="s">
        <v>284</v>
      </c>
      <c r="B537" s="188" t="s">
        <v>28</v>
      </c>
      <c r="C537" s="67" t="s">
        <v>388</v>
      </c>
      <c r="D537" s="68">
        <v>4</v>
      </c>
      <c r="E537" s="104">
        <v>41600</v>
      </c>
      <c r="F537" s="105">
        <v>0</v>
      </c>
      <c r="G537" s="153">
        <v>41600</v>
      </c>
      <c r="H537" s="104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customFormat="1" ht="27" customHeight="1" x14ac:dyDescent="0.25">
      <c r="A538" s="67" t="s">
        <v>285</v>
      </c>
      <c r="B538" s="188" t="s">
        <v>37</v>
      </c>
      <c r="C538" s="67" t="s">
        <v>390</v>
      </c>
      <c r="D538" s="68">
        <v>1</v>
      </c>
      <c r="E538" s="104">
        <v>15000</v>
      </c>
      <c r="F538" s="105">
        <v>15000</v>
      </c>
      <c r="G538" s="153">
        <v>0</v>
      </c>
      <c r="H538" s="104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customFormat="1" ht="17.850000000000001" customHeight="1" x14ac:dyDescent="0.25">
      <c r="A539" s="67" t="s">
        <v>287</v>
      </c>
      <c r="B539" s="188" t="s">
        <v>37</v>
      </c>
      <c r="C539" s="67" t="s">
        <v>388</v>
      </c>
      <c r="D539" s="68">
        <v>1</v>
      </c>
      <c r="E539" s="104">
        <v>15000</v>
      </c>
      <c r="F539" s="105">
        <v>15000</v>
      </c>
      <c r="G539" s="153">
        <v>0</v>
      </c>
      <c r="H539" s="104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customFormat="1" ht="17.850000000000001" customHeight="1" x14ac:dyDescent="0.25">
      <c r="A540" s="67" t="s">
        <v>289</v>
      </c>
      <c r="B540" s="188" t="s">
        <v>37</v>
      </c>
      <c r="C540" s="67" t="s">
        <v>391</v>
      </c>
      <c r="D540" s="68">
        <v>1</v>
      </c>
      <c r="E540" s="104">
        <v>15000</v>
      </c>
      <c r="F540" s="105">
        <v>15000</v>
      </c>
      <c r="G540" s="153">
        <v>0</v>
      </c>
      <c r="H540" s="104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customFormat="1" ht="17.100000000000001" customHeight="1" x14ac:dyDescent="0.25">
      <c r="A541" s="67" t="s">
        <v>291</v>
      </c>
      <c r="B541" s="188" t="s">
        <v>37</v>
      </c>
      <c r="C541" s="67" t="s">
        <v>382</v>
      </c>
      <c r="D541" s="68">
        <v>1</v>
      </c>
      <c r="E541" s="104">
        <v>15000</v>
      </c>
      <c r="F541" s="105">
        <v>15000</v>
      </c>
      <c r="G541" s="153">
        <v>0</v>
      </c>
      <c r="H541" s="104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customFormat="1" ht="17.850000000000001" customHeight="1" x14ac:dyDescent="0.25">
      <c r="A542" s="67" t="s">
        <v>293</v>
      </c>
      <c r="B542" s="188" t="s">
        <v>393</v>
      </c>
      <c r="C542" s="67" t="s">
        <v>286</v>
      </c>
      <c r="D542" s="68">
        <v>1</v>
      </c>
      <c r="E542" s="104">
        <v>22000</v>
      </c>
      <c r="F542" s="105">
        <v>22000</v>
      </c>
      <c r="G542" s="153">
        <v>0</v>
      </c>
      <c r="H542" s="104">
        <v>4400</v>
      </c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customFormat="1" ht="26.25" customHeight="1" x14ac:dyDescent="0.25">
      <c r="A543" s="67" t="s">
        <v>295</v>
      </c>
      <c r="B543" s="188" t="s">
        <v>394</v>
      </c>
      <c r="C543" s="67" t="s">
        <v>390</v>
      </c>
      <c r="D543" s="68">
        <v>1</v>
      </c>
      <c r="E543" s="104">
        <v>9000</v>
      </c>
      <c r="F543" s="105">
        <v>9000</v>
      </c>
      <c r="G543" s="153">
        <v>0</v>
      </c>
      <c r="H543" s="104">
        <v>1800</v>
      </c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customFormat="1" ht="17.850000000000001" customHeight="1" x14ac:dyDescent="0.25">
      <c r="A544" s="67" t="s">
        <v>395</v>
      </c>
      <c r="B544" s="188" t="s">
        <v>396</v>
      </c>
      <c r="C544" s="67" t="s">
        <v>286</v>
      </c>
      <c r="D544" s="68">
        <v>1</v>
      </c>
      <c r="E544" s="104">
        <v>12900</v>
      </c>
      <c r="F544" s="105">
        <v>12900</v>
      </c>
      <c r="G544" s="153">
        <v>0</v>
      </c>
      <c r="H544" s="104">
        <v>2580</v>
      </c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s="6" customFormat="1" x14ac:dyDescent="0.2">
      <c r="A545" s="42">
        <v>11</v>
      </c>
      <c r="B545" s="181" t="s">
        <v>143</v>
      </c>
      <c r="C545" s="80"/>
      <c r="D545" s="57">
        <f>SUM(D546:D558)</f>
        <v>36</v>
      </c>
      <c r="E545" s="49">
        <f>SUM(E546:E558)</f>
        <v>117100</v>
      </c>
      <c r="F545" s="49">
        <f>SUM(F546:F558)</f>
        <v>117100</v>
      </c>
      <c r="G545" s="151">
        <f>SUM(G546:G558)</f>
        <v>0</v>
      </c>
      <c r="H545" s="49">
        <f>SUM(H546:H558)</f>
        <v>9000</v>
      </c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s="7" customFormat="1" ht="15" x14ac:dyDescent="0.25">
      <c r="A546" s="16">
        <v>1</v>
      </c>
      <c r="B546" s="17" t="s">
        <v>144</v>
      </c>
      <c r="C546" s="16"/>
      <c r="D546" s="18">
        <v>7</v>
      </c>
      <c r="E546" s="106">
        <f t="shared" ref="E546:E557" si="36">F546</f>
        <v>17500</v>
      </c>
      <c r="F546" s="107">
        <v>17500</v>
      </c>
      <c r="G546" s="163"/>
      <c r="H546" s="121">
        <v>0</v>
      </c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s="7" customFormat="1" ht="15" x14ac:dyDescent="0.25">
      <c r="A547" s="16">
        <v>2</v>
      </c>
      <c r="B547" s="17" t="s">
        <v>138</v>
      </c>
      <c r="C547" s="16"/>
      <c r="D547" s="18">
        <v>7</v>
      </c>
      <c r="E547" s="106">
        <f t="shared" si="36"/>
        <v>5950</v>
      </c>
      <c r="F547" s="107">
        <v>5950</v>
      </c>
      <c r="G547" s="163"/>
      <c r="H547" s="121">
        <v>0</v>
      </c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s="7" customFormat="1" ht="15" x14ac:dyDescent="0.25">
      <c r="A548" s="16">
        <v>3</v>
      </c>
      <c r="B548" s="17" t="s">
        <v>129</v>
      </c>
      <c r="C548" s="16"/>
      <c r="D548" s="18">
        <v>7</v>
      </c>
      <c r="E548" s="106">
        <f t="shared" si="36"/>
        <v>24500</v>
      </c>
      <c r="F548" s="107">
        <v>24500</v>
      </c>
      <c r="G548" s="163"/>
      <c r="H548" s="121">
        <v>0</v>
      </c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s="7" customFormat="1" ht="15" x14ac:dyDescent="0.25">
      <c r="A549" s="16">
        <v>4</v>
      </c>
      <c r="B549" s="17" t="s">
        <v>142</v>
      </c>
      <c r="C549" s="16"/>
      <c r="D549" s="18">
        <v>1</v>
      </c>
      <c r="E549" s="106">
        <f t="shared" si="36"/>
        <v>8000</v>
      </c>
      <c r="F549" s="107">
        <v>8000</v>
      </c>
      <c r="G549" s="163"/>
      <c r="H549" s="121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s="7" customFormat="1" ht="15" x14ac:dyDescent="0.25">
      <c r="A550" s="16">
        <v>5</v>
      </c>
      <c r="B550" s="17" t="s">
        <v>145</v>
      </c>
      <c r="C550" s="16"/>
      <c r="D550" s="18">
        <v>2</v>
      </c>
      <c r="E550" s="106">
        <f t="shared" si="36"/>
        <v>8400</v>
      </c>
      <c r="F550" s="107">
        <v>8400</v>
      </c>
      <c r="G550" s="163"/>
      <c r="H550" s="121">
        <f>G550*20%*4</f>
        <v>0</v>
      </c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s="7" customFormat="1" ht="15" x14ac:dyDescent="0.25">
      <c r="A551" s="16">
        <v>6</v>
      </c>
      <c r="B551" s="17" t="s">
        <v>129</v>
      </c>
      <c r="C551" s="16"/>
      <c r="D551" s="18">
        <v>1</v>
      </c>
      <c r="E551" s="106">
        <f t="shared" si="36"/>
        <v>2950</v>
      </c>
      <c r="F551" s="107">
        <v>2950</v>
      </c>
      <c r="G551" s="163"/>
      <c r="H551" s="121">
        <f>G551*20%*4</f>
        <v>0</v>
      </c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s="7" customFormat="1" ht="15" x14ac:dyDescent="0.25">
      <c r="A552" s="16">
        <v>7</v>
      </c>
      <c r="B552" s="17" t="s">
        <v>146</v>
      </c>
      <c r="C552" s="16"/>
      <c r="D552" s="18">
        <v>1</v>
      </c>
      <c r="E552" s="106">
        <f t="shared" si="36"/>
        <v>2800</v>
      </c>
      <c r="F552" s="107">
        <v>2800</v>
      </c>
      <c r="G552" s="163"/>
      <c r="H552" s="121">
        <f>G552*12.5%*4</f>
        <v>0</v>
      </c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s="7" customFormat="1" ht="15" x14ac:dyDescent="0.25">
      <c r="A553" s="16">
        <v>8</v>
      </c>
      <c r="B553" s="17" t="s">
        <v>147</v>
      </c>
      <c r="C553" s="16"/>
      <c r="D553" s="18">
        <v>1</v>
      </c>
      <c r="E553" s="106">
        <f t="shared" si="36"/>
        <v>1900</v>
      </c>
      <c r="F553" s="107">
        <v>1900</v>
      </c>
      <c r="G553" s="163"/>
      <c r="H553" s="121">
        <f>G553*12.5%*4</f>
        <v>0</v>
      </c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s="7" customFormat="1" ht="15" x14ac:dyDescent="0.25">
      <c r="A554" s="16">
        <v>9</v>
      </c>
      <c r="B554" s="17" t="s">
        <v>148</v>
      </c>
      <c r="C554" s="16"/>
      <c r="D554" s="18">
        <v>1</v>
      </c>
      <c r="E554" s="106">
        <f t="shared" si="36"/>
        <v>1100</v>
      </c>
      <c r="F554" s="107">
        <v>1100</v>
      </c>
      <c r="G554" s="163"/>
      <c r="H554" s="121">
        <f>G554*12.5%*4</f>
        <v>0</v>
      </c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s="7" customFormat="1" ht="15" x14ac:dyDescent="0.25">
      <c r="A555" s="16">
        <v>10</v>
      </c>
      <c r="B555" s="17" t="s">
        <v>149</v>
      </c>
      <c r="C555" s="16"/>
      <c r="D555" s="18">
        <v>1</v>
      </c>
      <c r="E555" s="106">
        <f t="shared" si="36"/>
        <v>5000</v>
      </c>
      <c r="F555" s="107">
        <v>5000</v>
      </c>
      <c r="G555" s="163"/>
      <c r="H555" s="121">
        <f>G555*12.5%*4</f>
        <v>0</v>
      </c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s="7" customFormat="1" ht="15" x14ac:dyDescent="0.25">
      <c r="A556" s="16">
        <v>11</v>
      </c>
      <c r="B556" s="17" t="s">
        <v>150</v>
      </c>
      <c r="C556" s="16"/>
      <c r="D556" s="18">
        <v>4</v>
      </c>
      <c r="E556" s="106">
        <f t="shared" si="36"/>
        <v>18000</v>
      </c>
      <c r="F556" s="107">
        <v>18000</v>
      </c>
      <c r="G556" s="163"/>
      <c r="H556" s="121">
        <f>G556*20%*3</f>
        <v>0</v>
      </c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s="7" customFormat="1" ht="15" x14ac:dyDescent="0.25">
      <c r="A557" s="16">
        <v>12</v>
      </c>
      <c r="B557" s="17" t="s">
        <v>151</v>
      </c>
      <c r="C557" s="16"/>
      <c r="D557" s="18">
        <v>2</v>
      </c>
      <c r="E557" s="106">
        <f t="shared" si="36"/>
        <v>6000</v>
      </c>
      <c r="F557" s="107">
        <v>6000</v>
      </c>
      <c r="G557" s="163"/>
      <c r="H557" s="121">
        <f>G557*20%*3</f>
        <v>0</v>
      </c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s="7" customFormat="1" ht="15" x14ac:dyDescent="0.25">
      <c r="A558" s="16">
        <v>13</v>
      </c>
      <c r="B558" s="17" t="s">
        <v>812</v>
      </c>
      <c r="C558" s="16"/>
      <c r="D558" s="18">
        <v>1</v>
      </c>
      <c r="E558" s="106">
        <f>F558</f>
        <v>15000</v>
      </c>
      <c r="F558" s="107">
        <v>15000</v>
      </c>
      <c r="G558" s="163"/>
      <c r="H558" s="121">
        <v>9000</v>
      </c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s="202" customFormat="1" ht="21" customHeight="1" x14ac:dyDescent="0.25">
      <c r="A559" s="199" t="s">
        <v>8</v>
      </c>
      <c r="B559" s="200" t="s">
        <v>163</v>
      </c>
      <c r="C559" s="199"/>
      <c r="D559" s="201">
        <f>D560+D572+D587+D599+D604+D618+D639+D660+D673+D688+D709+D726+D802+D903+D952+D985+D1047+D1071+D1120+D1225+D1313+D1349+D1417</f>
        <v>979</v>
      </c>
      <c r="E559" s="203">
        <f>E560+E572+E587+E599+E604+E618+E639+E660+E673+E688+E709+E726+E802+E903+E952+E985+E1047+E1071+E1120+E1225+E1313+E1349+E1417</f>
        <v>25065534.953000002</v>
      </c>
      <c r="F559" s="203">
        <f>F560+F572+F587+F599+F604+F618+F639+F660+F673+F688+F709+F726+F802+F903+F952+F985+F1047+F1071+F1120+F1225+F1313+F1349+F1417</f>
        <v>13299007.191</v>
      </c>
      <c r="G559" s="203">
        <f>G560+G572+G587+G599+G604+G618+G639+G660+G673+G688+G709+G726+G802+G903+G952+G985+G1047+G1071+G1120+G1225+G1313+G1349+G1417</f>
        <v>10931696.762</v>
      </c>
      <c r="H559" s="203">
        <f>H560+H572+H587+H599+H604+H618+H639+H660+H673+H688+H709+H726+H802+H903+H952+H985+H1047+H1071+H1120+H1225+H1313+H1349+H1417</f>
        <v>9566894.8673569001</v>
      </c>
    </row>
    <row r="560" spans="1:26" s="13" customFormat="1" ht="14.25" x14ac:dyDescent="0.2">
      <c r="A560" s="42">
        <v>1</v>
      </c>
      <c r="B560" s="185" t="s">
        <v>191</v>
      </c>
      <c r="C560" s="80"/>
      <c r="D560" s="46">
        <f>SUM(D561:D570)</f>
        <v>10</v>
      </c>
      <c r="E560" s="122">
        <f t="shared" ref="E560:G560" si="37">SUM(E561:E571)</f>
        <v>185473</v>
      </c>
      <c r="F560" s="122">
        <f t="shared" si="37"/>
        <v>185473</v>
      </c>
      <c r="G560" s="164">
        <f t="shared" si="37"/>
        <v>0</v>
      </c>
      <c r="H560" s="122">
        <f>SUM(H561:H571)</f>
        <v>69903.312999999995</v>
      </c>
    </row>
    <row r="561" spans="1:26" s="19" customFormat="1" ht="25.5" x14ac:dyDescent="0.2">
      <c r="A561" s="16">
        <v>1</v>
      </c>
      <c r="B561" s="189" t="s">
        <v>182</v>
      </c>
      <c r="C561" s="86" t="s">
        <v>183</v>
      </c>
      <c r="D561" s="33">
        <v>1</v>
      </c>
      <c r="E561" s="104">
        <f t="shared" ref="E561:E569" si="38">F561</f>
        <v>28270</v>
      </c>
      <c r="F561" s="105">
        <v>28270</v>
      </c>
      <c r="G561" s="165"/>
      <c r="H561" s="104">
        <v>12014.75</v>
      </c>
    </row>
    <row r="562" spans="1:26" s="19" customFormat="1" ht="25.5" x14ac:dyDescent="0.2">
      <c r="A562" s="16">
        <v>2</v>
      </c>
      <c r="B562" s="189" t="s">
        <v>14</v>
      </c>
      <c r="C562" s="86" t="s">
        <v>183</v>
      </c>
      <c r="D562" s="33">
        <v>1</v>
      </c>
      <c r="E562" s="104">
        <f t="shared" si="38"/>
        <v>16800</v>
      </c>
      <c r="F562" s="105">
        <v>16800</v>
      </c>
      <c r="G562" s="165"/>
      <c r="H562" s="104">
        <v>7140</v>
      </c>
    </row>
    <row r="563" spans="1:26" s="19" customFormat="1" ht="25.5" x14ac:dyDescent="0.2">
      <c r="A563" s="16">
        <v>3</v>
      </c>
      <c r="B563" s="189" t="s">
        <v>184</v>
      </c>
      <c r="C563" s="86" t="s">
        <v>183</v>
      </c>
      <c r="D563" s="33">
        <v>1</v>
      </c>
      <c r="E563" s="104">
        <f t="shared" si="38"/>
        <v>17225</v>
      </c>
      <c r="F563" s="105">
        <v>17225</v>
      </c>
      <c r="G563" s="165"/>
      <c r="H563" s="104">
        <v>3445</v>
      </c>
    </row>
    <row r="564" spans="1:26" s="19" customFormat="1" ht="25.5" x14ac:dyDescent="0.2">
      <c r="A564" s="16">
        <v>4</v>
      </c>
      <c r="B564" s="189" t="s">
        <v>185</v>
      </c>
      <c r="C564" s="86" t="s">
        <v>183</v>
      </c>
      <c r="D564" s="33">
        <v>1</v>
      </c>
      <c r="E564" s="104">
        <f t="shared" si="38"/>
        <v>44477</v>
      </c>
      <c r="F564" s="105">
        <v>44477</v>
      </c>
      <c r="G564" s="165"/>
      <c r="H564" s="104">
        <v>18903.025000000001</v>
      </c>
    </row>
    <row r="565" spans="1:26" s="19" customFormat="1" ht="25.5" x14ac:dyDescent="0.2">
      <c r="A565" s="16">
        <v>5</v>
      </c>
      <c r="B565" s="189" t="s">
        <v>186</v>
      </c>
      <c r="C565" s="86" t="s">
        <v>183</v>
      </c>
      <c r="D565" s="33">
        <v>1</v>
      </c>
      <c r="E565" s="104">
        <f t="shared" si="38"/>
        <v>11420</v>
      </c>
      <c r="F565" s="105">
        <v>11420</v>
      </c>
      <c r="G565" s="165"/>
      <c r="H565" s="104">
        <v>2284</v>
      </c>
    </row>
    <row r="566" spans="1:26" s="19" customFormat="1" ht="25.5" x14ac:dyDescent="0.2">
      <c r="A566" s="16">
        <v>6</v>
      </c>
      <c r="B566" s="189" t="s">
        <v>64</v>
      </c>
      <c r="C566" s="86" t="s">
        <v>183</v>
      </c>
      <c r="D566" s="33">
        <v>1</v>
      </c>
      <c r="E566" s="104">
        <f t="shared" si="38"/>
        <v>11500</v>
      </c>
      <c r="F566" s="105">
        <v>11500</v>
      </c>
      <c r="G566" s="165"/>
      <c r="H566" s="104">
        <v>2300</v>
      </c>
    </row>
    <row r="567" spans="1:26" s="19" customFormat="1" ht="25.5" x14ac:dyDescent="0.2">
      <c r="A567" s="16">
        <v>7</v>
      </c>
      <c r="B567" s="189" t="s">
        <v>187</v>
      </c>
      <c r="C567" s="86" t="s">
        <v>183</v>
      </c>
      <c r="D567" s="33">
        <v>1</v>
      </c>
      <c r="E567" s="104">
        <f t="shared" si="38"/>
        <v>12381</v>
      </c>
      <c r="F567" s="105">
        <v>12381</v>
      </c>
      <c r="G567" s="165"/>
      <c r="H567" s="104">
        <v>2476.5379999999991</v>
      </c>
    </row>
    <row r="568" spans="1:26" s="19" customFormat="1" ht="25.5" x14ac:dyDescent="0.2">
      <c r="A568" s="16">
        <v>8</v>
      </c>
      <c r="B568" s="189" t="s">
        <v>188</v>
      </c>
      <c r="C568" s="86" t="s">
        <v>183</v>
      </c>
      <c r="D568" s="33">
        <v>1</v>
      </c>
      <c r="E568" s="104">
        <f t="shared" si="38"/>
        <v>4500</v>
      </c>
      <c r="F568" s="105">
        <v>4500</v>
      </c>
      <c r="G568" s="165"/>
      <c r="H568" s="104">
        <v>1800</v>
      </c>
    </row>
    <row r="569" spans="1:26" s="19" customFormat="1" ht="25.5" x14ac:dyDescent="0.2">
      <c r="A569" s="16">
        <v>9</v>
      </c>
      <c r="B569" s="189" t="s">
        <v>189</v>
      </c>
      <c r="C569" s="86" t="s">
        <v>183</v>
      </c>
      <c r="D569" s="33">
        <v>1</v>
      </c>
      <c r="E569" s="104">
        <f t="shared" si="38"/>
        <v>10000</v>
      </c>
      <c r="F569" s="105">
        <v>10000</v>
      </c>
      <c r="G569" s="165"/>
      <c r="H569" s="104">
        <v>4000</v>
      </c>
    </row>
    <row r="570" spans="1:26" s="19" customFormat="1" ht="25.5" x14ac:dyDescent="0.2">
      <c r="A570" s="16">
        <v>10</v>
      </c>
      <c r="B570" s="189" t="s">
        <v>190</v>
      </c>
      <c r="C570" s="86" t="s">
        <v>183</v>
      </c>
      <c r="D570" s="33">
        <v>1</v>
      </c>
      <c r="E570" s="104">
        <f>F570</f>
        <v>9000</v>
      </c>
      <c r="F570" s="105">
        <v>9000</v>
      </c>
      <c r="G570" s="165"/>
      <c r="H570" s="104">
        <v>3600</v>
      </c>
    </row>
    <row r="571" spans="1:26" s="19" customFormat="1" ht="15" x14ac:dyDescent="0.2">
      <c r="A571" s="16">
        <v>11</v>
      </c>
      <c r="B571" s="189" t="s">
        <v>802</v>
      </c>
      <c r="C571" s="86" t="s">
        <v>207</v>
      </c>
      <c r="D571" s="33">
        <v>1</v>
      </c>
      <c r="E571" s="104">
        <f>F571</f>
        <v>19900</v>
      </c>
      <c r="F571" s="105">
        <v>19900</v>
      </c>
      <c r="G571" s="165"/>
      <c r="H571" s="104">
        <v>11940</v>
      </c>
    </row>
    <row r="572" spans="1:26" s="198" customFormat="1" ht="19.5" customHeight="1" x14ac:dyDescent="0.25">
      <c r="A572" s="175">
        <v>2</v>
      </c>
      <c r="B572" s="179" t="s">
        <v>195</v>
      </c>
      <c r="C572" s="175"/>
      <c r="D572" s="46">
        <f>SUM(D573:D586)</f>
        <v>14</v>
      </c>
      <c r="E572" s="122">
        <f t="shared" ref="E572:G572" si="39">SUM(E573:E586)</f>
        <v>914011.8</v>
      </c>
      <c r="F572" s="122">
        <f t="shared" si="39"/>
        <v>914011.8</v>
      </c>
      <c r="G572" s="122">
        <f t="shared" si="39"/>
        <v>0</v>
      </c>
      <c r="H572" s="122">
        <f>SUM(H573:H586)</f>
        <v>220299.41199999998</v>
      </c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spans="1:26" customFormat="1" ht="24.2" customHeight="1" x14ac:dyDescent="0.25">
      <c r="A573" s="53" t="s">
        <v>164</v>
      </c>
      <c r="B573" s="54" t="s">
        <v>537</v>
      </c>
      <c r="C573" s="53" t="s">
        <v>193</v>
      </c>
      <c r="D573" s="55">
        <v>1</v>
      </c>
      <c r="E573" s="94">
        <v>28270</v>
      </c>
      <c r="F573" s="96">
        <v>28270</v>
      </c>
      <c r="G573" s="98">
        <v>0</v>
      </c>
      <c r="H573" s="94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customFormat="1" ht="16.899999999999999" customHeight="1" x14ac:dyDescent="0.25">
      <c r="A574" s="53" t="s">
        <v>166</v>
      </c>
      <c r="B574" s="54" t="s">
        <v>14</v>
      </c>
      <c r="C574" s="53" t="s">
        <v>200</v>
      </c>
      <c r="D574" s="55">
        <v>1</v>
      </c>
      <c r="E574" s="94">
        <v>16800</v>
      </c>
      <c r="F574" s="96">
        <v>16800</v>
      </c>
      <c r="G574" s="98">
        <v>0</v>
      </c>
      <c r="H574" s="94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customFormat="1" ht="24.95" customHeight="1" x14ac:dyDescent="0.25">
      <c r="A575" s="53" t="s">
        <v>168</v>
      </c>
      <c r="B575" s="54" t="s">
        <v>538</v>
      </c>
      <c r="C575" s="53" t="s">
        <v>193</v>
      </c>
      <c r="D575" s="55">
        <v>1</v>
      </c>
      <c r="E575" s="94">
        <v>17225</v>
      </c>
      <c r="F575" s="96">
        <v>17225</v>
      </c>
      <c r="G575" s="98">
        <v>0</v>
      </c>
      <c r="H575" s="94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customFormat="1" ht="24.2" customHeight="1" x14ac:dyDescent="0.25">
      <c r="A576" s="53" t="s">
        <v>169</v>
      </c>
      <c r="B576" s="54" t="s">
        <v>539</v>
      </c>
      <c r="C576" s="53" t="s">
        <v>193</v>
      </c>
      <c r="D576" s="55">
        <v>1</v>
      </c>
      <c r="E576" s="94">
        <v>63999</v>
      </c>
      <c r="F576" s="96">
        <v>63999</v>
      </c>
      <c r="G576" s="98">
        <v>0</v>
      </c>
      <c r="H576" s="94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customFormat="1" ht="17.649999999999999" customHeight="1" x14ac:dyDescent="0.25">
      <c r="A577" s="53" t="s">
        <v>270</v>
      </c>
      <c r="B577" s="54" t="s">
        <v>192</v>
      </c>
      <c r="C577" s="53" t="s">
        <v>197</v>
      </c>
      <c r="D577" s="55">
        <v>1</v>
      </c>
      <c r="E577" s="94">
        <v>37900</v>
      </c>
      <c r="F577" s="96">
        <v>37900</v>
      </c>
      <c r="G577" s="98">
        <v>0</v>
      </c>
      <c r="H577" s="94">
        <v>6632.5</v>
      </c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customFormat="1" ht="16.899999999999999" customHeight="1" x14ac:dyDescent="0.25">
      <c r="A578" s="53" t="s">
        <v>271</v>
      </c>
      <c r="B578" s="54" t="s">
        <v>159</v>
      </c>
      <c r="C578" s="53" t="s">
        <v>197</v>
      </c>
      <c r="D578" s="55">
        <v>1</v>
      </c>
      <c r="E578" s="94">
        <v>10545</v>
      </c>
      <c r="F578" s="96">
        <v>10545</v>
      </c>
      <c r="G578" s="98">
        <v>0</v>
      </c>
      <c r="H578" s="94">
        <v>2899.875</v>
      </c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customFormat="1" ht="17.649999999999999" customHeight="1" x14ac:dyDescent="0.25">
      <c r="A579" s="53" t="s">
        <v>273</v>
      </c>
      <c r="B579" s="54" t="s">
        <v>64</v>
      </c>
      <c r="C579" s="53" t="s">
        <v>197</v>
      </c>
      <c r="D579" s="55">
        <v>1</v>
      </c>
      <c r="E579" s="94">
        <v>10799.8</v>
      </c>
      <c r="F579" s="96">
        <v>10799.8</v>
      </c>
      <c r="G579" s="98">
        <v>0</v>
      </c>
      <c r="H579" s="94">
        <v>2159.96</v>
      </c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customFormat="1" ht="17.649999999999999" customHeight="1" x14ac:dyDescent="0.25">
      <c r="A580" s="53" t="s">
        <v>275</v>
      </c>
      <c r="B580" s="54" t="s">
        <v>64</v>
      </c>
      <c r="C580" s="53" t="s">
        <v>540</v>
      </c>
      <c r="D580" s="55">
        <v>1</v>
      </c>
      <c r="E580" s="94">
        <v>11500</v>
      </c>
      <c r="F580" s="96">
        <v>11500</v>
      </c>
      <c r="G580" s="98">
        <v>0</v>
      </c>
      <c r="H580" s="94">
        <v>0</v>
      </c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customFormat="1" ht="16.899999999999999" customHeight="1" x14ac:dyDescent="0.25">
      <c r="A581" s="53" t="s">
        <v>277</v>
      </c>
      <c r="B581" s="54" t="s">
        <v>194</v>
      </c>
      <c r="C581" s="53" t="s">
        <v>197</v>
      </c>
      <c r="D581" s="55">
        <v>1</v>
      </c>
      <c r="E581" s="94">
        <v>10000</v>
      </c>
      <c r="F581" s="96">
        <v>10000</v>
      </c>
      <c r="G581" s="98">
        <v>0</v>
      </c>
      <c r="H581" s="94">
        <v>2000</v>
      </c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customFormat="1" ht="17.649999999999999" customHeight="1" x14ac:dyDescent="0.25">
      <c r="A582" s="53" t="s">
        <v>278</v>
      </c>
      <c r="B582" s="54" t="s">
        <v>190</v>
      </c>
      <c r="C582" s="53" t="s">
        <v>197</v>
      </c>
      <c r="D582" s="55">
        <v>1</v>
      </c>
      <c r="E582" s="94">
        <v>9000</v>
      </c>
      <c r="F582" s="96">
        <v>9000</v>
      </c>
      <c r="G582" s="98">
        <v>0</v>
      </c>
      <c r="H582" s="94">
        <v>1800</v>
      </c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customFormat="1" ht="24.2" customHeight="1" x14ac:dyDescent="0.25">
      <c r="A583" s="53" t="s">
        <v>279</v>
      </c>
      <c r="B583" s="54" t="s">
        <v>541</v>
      </c>
      <c r="C583" s="53" t="s">
        <v>193</v>
      </c>
      <c r="D583" s="55">
        <v>1</v>
      </c>
      <c r="E583" s="94">
        <v>243009</v>
      </c>
      <c r="F583" s="96">
        <v>243009</v>
      </c>
      <c r="G583" s="98">
        <v>0</v>
      </c>
      <c r="H583" s="94">
        <v>137688.89939999999</v>
      </c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customFormat="1" ht="24.95" customHeight="1" x14ac:dyDescent="0.25">
      <c r="A584" s="53" t="s">
        <v>281</v>
      </c>
      <c r="B584" s="54" t="s">
        <v>542</v>
      </c>
      <c r="C584" s="53" t="s">
        <v>193</v>
      </c>
      <c r="D584" s="55">
        <v>1</v>
      </c>
      <c r="E584" s="94">
        <v>399336</v>
      </c>
      <c r="F584" s="96">
        <v>399336</v>
      </c>
      <c r="G584" s="98">
        <v>0</v>
      </c>
      <c r="H584" s="94">
        <v>26595.777600000001</v>
      </c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s="19" customFormat="1" ht="15" x14ac:dyDescent="0.2">
      <c r="A585" s="16">
        <v>13</v>
      </c>
      <c r="B585" s="189" t="s">
        <v>802</v>
      </c>
      <c r="C585" s="86" t="s">
        <v>207</v>
      </c>
      <c r="D585" s="33">
        <v>1</v>
      </c>
      <c r="E585" s="104">
        <f>F585</f>
        <v>19900</v>
      </c>
      <c r="F585" s="105">
        <v>19900</v>
      </c>
      <c r="G585" s="165"/>
      <c r="H585" s="104">
        <v>11940</v>
      </c>
    </row>
    <row r="586" spans="1:26" s="19" customFormat="1" ht="25.5" x14ac:dyDescent="0.2">
      <c r="A586" s="16">
        <v>14</v>
      </c>
      <c r="B586" s="189" t="s">
        <v>846</v>
      </c>
      <c r="C586" s="53" t="s">
        <v>193</v>
      </c>
      <c r="D586" s="33">
        <v>1</v>
      </c>
      <c r="E586" s="104">
        <v>35728</v>
      </c>
      <c r="F586" s="104">
        <v>35728</v>
      </c>
      <c r="G586" s="165"/>
      <c r="H586" s="104">
        <v>28582.400000000001</v>
      </c>
    </row>
    <row r="587" spans="1:26" s="8" customFormat="1" ht="17.649999999999999" customHeight="1" x14ac:dyDescent="0.25">
      <c r="A587" s="29">
        <v>3</v>
      </c>
      <c r="B587" s="30" t="s">
        <v>261</v>
      </c>
      <c r="C587" s="29"/>
      <c r="D587" s="47">
        <f>SUM(D588:D598)</f>
        <v>11</v>
      </c>
      <c r="E587" s="124">
        <f>SUM(E588:E598)</f>
        <v>601847.6</v>
      </c>
      <c r="F587" s="124">
        <f t="shared" ref="F587:H587" si="40">SUM(F588:F598)</f>
        <v>601847.6</v>
      </c>
      <c r="G587" s="166">
        <f t="shared" si="40"/>
        <v>0</v>
      </c>
      <c r="H587" s="124">
        <f t="shared" si="40"/>
        <v>147030.30080000003</v>
      </c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customFormat="1" ht="25.5" customHeight="1" x14ac:dyDescent="0.25">
      <c r="A588" s="69">
        <v>1</v>
      </c>
      <c r="B588" s="70" t="s">
        <v>262</v>
      </c>
      <c r="C588" s="69" t="s">
        <v>200</v>
      </c>
      <c r="D588" s="71">
        <v>1</v>
      </c>
      <c r="E588" s="94">
        <v>10799.8</v>
      </c>
      <c r="F588" s="96">
        <v>10799.8</v>
      </c>
      <c r="G588" s="98">
        <v>0</v>
      </c>
      <c r="H588" s="94">
        <v>2159.96</v>
      </c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customFormat="1" ht="17.649999999999999" customHeight="1" x14ac:dyDescent="0.25">
      <c r="A589" s="69">
        <v>2</v>
      </c>
      <c r="B589" s="70" t="s">
        <v>182</v>
      </c>
      <c r="C589" s="69" t="s">
        <v>197</v>
      </c>
      <c r="D589" s="71">
        <v>1</v>
      </c>
      <c r="E589" s="94">
        <v>28270</v>
      </c>
      <c r="F589" s="96">
        <v>28270</v>
      </c>
      <c r="G589" s="98">
        <v>0</v>
      </c>
      <c r="H589" s="94">
        <v>1413.5</v>
      </c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customFormat="1" ht="16.899999999999999" customHeight="1" x14ac:dyDescent="0.25">
      <c r="A590" s="69">
        <v>3</v>
      </c>
      <c r="B590" s="70" t="s">
        <v>14</v>
      </c>
      <c r="C590" s="69" t="s">
        <v>200</v>
      </c>
      <c r="D590" s="71">
        <v>1</v>
      </c>
      <c r="E590" s="94">
        <v>16800</v>
      </c>
      <c r="F590" s="96">
        <v>16800</v>
      </c>
      <c r="G590" s="98">
        <v>0</v>
      </c>
      <c r="H590" s="94">
        <v>2100</v>
      </c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customFormat="1" ht="17.649999999999999" customHeight="1" x14ac:dyDescent="0.25">
      <c r="A591" s="69">
        <v>4</v>
      </c>
      <c r="B591" s="70" t="s">
        <v>263</v>
      </c>
      <c r="C591" s="69" t="s">
        <v>197</v>
      </c>
      <c r="D591" s="71">
        <v>1</v>
      </c>
      <c r="E591" s="94">
        <v>12990</v>
      </c>
      <c r="F591" s="96">
        <v>12990</v>
      </c>
      <c r="G591" s="98">
        <v>0</v>
      </c>
      <c r="H591" s="94">
        <v>2598</v>
      </c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customFormat="1" ht="17.649999999999999" customHeight="1" x14ac:dyDescent="0.25">
      <c r="A592" s="69">
        <v>5</v>
      </c>
      <c r="B592" s="70" t="s">
        <v>28</v>
      </c>
      <c r="C592" s="69" t="s">
        <v>197</v>
      </c>
      <c r="D592" s="71">
        <v>1</v>
      </c>
      <c r="E592" s="94">
        <v>11500</v>
      </c>
      <c r="F592" s="96">
        <v>11500</v>
      </c>
      <c r="G592" s="98">
        <v>0</v>
      </c>
      <c r="H592" s="94">
        <v>0</v>
      </c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customFormat="1" ht="16.899999999999999" customHeight="1" x14ac:dyDescent="0.25">
      <c r="A593" s="69">
        <v>6</v>
      </c>
      <c r="B593" s="70" t="s">
        <v>28</v>
      </c>
      <c r="C593" s="69" t="s">
        <v>197</v>
      </c>
      <c r="D593" s="71">
        <v>1</v>
      </c>
      <c r="E593" s="94">
        <v>10799.8</v>
      </c>
      <c r="F593" s="96">
        <v>10799.8</v>
      </c>
      <c r="G593" s="98">
        <v>0</v>
      </c>
      <c r="H593" s="94">
        <v>2159.96</v>
      </c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customFormat="1" ht="17.649999999999999" customHeight="1" x14ac:dyDescent="0.25">
      <c r="A594" s="69">
        <v>7</v>
      </c>
      <c r="B594" s="70" t="s">
        <v>633</v>
      </c>
      <c r="C594" s="69" t="s">
        <v>200</v>
      </c>
      <c r="D594" s="71">
        <v>1</v>
      </c>
      <c r="E594" s="94">
        <v>371788</v>
      </c>
      <c r="F594" s="96">
        <v>371788</v>
      </c>
      <c r="G594" s="98">
        <v>0</v>
      </c>
      <c r="H594" s="94">
        <v>74208.880800000014</v>
      </c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customFormat="1" ht="17.649999999999999" customHeight="1" x14ac:dyDescent="0.25">
      <c r="A595" s="69">
        <v>8</v>
      </c>
      <c r="B595" s="70" t="s">
        <v>630</v>
      </c>
      <c r="C595" s="69" t="s">
        <v>200</v>
      </c>
      <c r="D595" s="71">
        <v>1</v>
      </c>
      <c r="E595" s="94">
        <v>100000</v>
      </c>
      <c r="F595" s="96">
        <v>100000</v>
      </c>
      <c r="G595" s="98">
        <v>0</v>
      </c>
      <c r="H595" s="94">
        <v>46650</v>
      </c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customFormat="1" ht="17.649999999999999" customHeight="1" x14ac:dyDescent="0.25">
      <c r="A596" s="69">
        <v>9</v>
      </c>
      <c r="B596" s="70" t="s">
        <v>264</v>
      </c>
      <c r="C596" s="69" t="s">
        <v>207</v>
      </c>
      <c r="D596" s="71">
        <v>1</v>
      </c>
      <c r="E596" s="94">
        <v>10000</v>
      </c>
      <c r="F596" s="96">
        <v>10000</v>
      </c>
      <c r="G596" s="98">
        <v>0</v>
      </c>
      <c r="H596" s="94">
        <v>2000</v>
      </c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customFormat="1" ht="16.899999999999999" customHeight="1" x14ac:dyDescent="0.25">
      <c r="A597" s="69">
        <v>10</v>
      </c>
      <c r="B597" s="70" t="s">
        <v>250</v>
      </c>
      <c r="C597" s="69" t="s">
        <v>207</v>
      </c>
      <c r="D597" s="71">
        <v>1</v>
      </c>
      <c r="E597" s="94">
        <v>9000</v>
      </c>
      <c r="F597" s="96">
        <v>9000</v>
      </c>
      <c r="G597" s="98">
        <v>0</v>
      </c>
      <c r="H597" s="94">
        <v>1800</v>
      </c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s="19" customFormat="1" ht="15" x14ac:dyDescent="0.2">
      <c r="A598" s="16">
        <v>11</v>
      </c>
      <c r="B598" s="189" t="s">
        <v>802</v>
      </c>
      <c r="C598" s="86" t="s">
        <v>207</v>
      </c>
      <c r="D598" s="33">
        <v>1</v>
      </c>
      <c r="E598" s="104">
        <f>F598</f>
        <v>19900</v>
      </c>
      <c r="F598" s="105">
        <v>19900</v>
      </c>
      <c r="G598" s="165"/>
      <c r="H598" s="104">
        <v>11940</v>
      </c>
    </row>
    <row r="599" spans="1:26" s="27" customFormat="1" ht="31.5" customHeight="1" x14ac:dyDescent="0.25">
      <c r="A599" s="25">
        <v>4</v>
      </c>
      <c r="B599" s="190" t="s">
        <v>297</v>
      </c>
      <c r="C599" s="25"/>
      <c r="D599" s="46">
        <f>SUM(D600:D603)</f>
        <v>4</v>
      </c>
      <c r="E599" s="122">
        <f>SUM(E600:E603)</f>
        <v>67875</v>
      </c>
      <c r="F599" s="122">
        <f>SUM(F600:F603)</f>
        <v>67875</v>
      </c>
      <c r="G599" s="164">
        <f>SUM(G600:G603)</f>
        <v>10545</v>
      </c>
      <c r="H599" s="122">
        <f>SUM(H600:H603)</f>
        <v>22493.907500000001</v>
      </c>
    </row>
    <row r="600" spans="1:26" s="27" customFormat="1" ht="17.100000000000001" customHeight="1" x14ac:dyDescent="0.25">
      <c r="A600" s="26" t="s">
        <v>164</v>
      </c>
      <c r="B600" s="182" t="s">
        <v>298</v>
      </c>
      <c r="C600" s="26" t="s">
        <v>299</v>
      </c>
      <c r="D600" s="34">
        <v>1</v>
      </c>
      <c r="E600" s="104">
        <f t="shared" ref="E600:E603" si="41">F600</f>
        <v>28530</v>
      </c>
      <c r="F600" s="105">
        <v>28530</v>
      </c>
      <c r="G600" s="153">
        <v>0</v>
      </c>
      <c r="H600" s="125">
        <v>950.25899999999911</v>
      </c>
    </row>
    <row r="601" spans="1:26" s="27" customFormat="1" ht="17.100000000000001" customHeight="1" x14ac:dyDescent="0.25">
      <c r="A601" s="26" t="s">
        <v>166</v>
      </c>
      <c r="B601" s="182" t="s">
        <v>159</v>
      </c>
      <c r="C601" s="26" t="s">
        <v>299</v>
      </c>
      <c r="D601" s="34">
        <v>1</v>
      </c>
      <c r="E601" s="104">
        <f t="shared" si="41"/>
        <v>10545</v>
      </c>
      <c r="F601" s="105">
        <v>10545</v>
      </c>
      <c r="G601" s="153">
        <v>10545</v>
      </c>
      <c r="H601" s="125">
        <v>5623.6485000000002</v>
      </c>
    </row>
    <row r="602" spans="1:26" s="27" customFormat="1" ht="17.850000000000001" customHeight="1" x14ac:dyDescent="0.25">
      <c r="A602" s="26" t="s">
        <v>168</v>
      </c>
      <c r="B602" s="182" t="s">
        <v>189</v>
      </c>
      <c r="C602" s="26" t="s">
        <v>299</v>
      </c>
      <c r="D602" s="34">
        <v>1</v>
      </c>
      <c r="E602" s="104">
        <f t="shared" si="41"/>
        <v>8900</v>
      </c>
      <c r="F602" s="105">
        <v>8900</v>
      </c>
      <c r="G602" s="153">
        <v>0</v>
      </c>
      <c r="H602" s="125">
        <v>0</v>
      </c>
    </row>
    <row r="603" spans="1:26" s="19" customFormat="1" ht="15" x14ac:dyDescent="0.2">
      <c r="A603" s="26" t="s">
        <v>169</v>
      </c>
      <c r="B603" s="189" t="s">
        <v>802</v>
      </c>
      <c r="C603" s="86" t="s">
        <v>207</v>
      </c>
      <c r="D603" s="33">
        <v>1</v>
      </c>
      <c r="E603" s="104">
        <f t="shared" si="41"/>
        <v>19900</v>
      </c>
      <c r="F603" s="105">
        <v>19900</v>
      </c>
      <c r="G603" s="165"/>
      <c r="H603" s="104">
        <f>E603-(E603*20%)</f>
        <v>15920</v>
      </c>
    </row>
    <row r="604" spans="1:26" s="31" customFormat="1" ht="30" customHeight="1" x14ac:dyDescent="0.25">
      <c r="A604" s="72">
        <v>5</v>
      </c>
      <c r="B604" s="191" t="s">
        <v>803</v>
      </c>
      <c r="C604" s="72"/>
      <c r="D604" s="73">
        <f>SUM(D605:D617)</f>
        <v>13</v>
      </c>
      <c r="E604" s="126">
        <f>SUM(E605:E617)</f>
        <v>635258.80000000005</v>
      </c>
      <c r="F604" s="126">
        <f t="shared" ref="F604:G604" si="42">SUM(F605:F617)</f>
        <v>635258.80000000005</v>
      </c>
      <c r="G604" s="167">
        <f t="shared" si="42"/>
        <v>0</v>
      </c>
      <c r="H604" s="126">
        <f>SUM(H605:H617)</f>
        <v>194658.54699999999</v>
      </c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customFormat="1" ht="16.899999999999999" customHeight="1" x14ac:dyDescent="0.25">
      <c r="A605" s="69" t="s">
        <v>164</v>
      </c>
      <c r="B605" s="70" t="s">
        <v>182</v>
      </c>
      <c r="C605" s="69" t="s">
        <v>197</v>
      </c>
      <c r="D605" s="71">
        <v>1</v>
      </c>
      <c r="E605" s="94">
        <v>28270</v>
      </c>
      <c r="F605" s="96">
        <v>28270</v>
      </c>
      <c r="G605" s="98">
        <v>0</v>
      </c>
      <c r="H605" s="94">
        <v>3533.75</v>
      </c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customFormat="1" ht="17.649999999999999" customHeight="1" x14ac:dyDescent="0.25">
      <c r="A606" s="69" t="s">
        <v>166</v>
      </c>
      <c r="B606" s="70" t="s">
        <v>14</v>
      </c>
      <c r="C606" s="69" t="s">
        <v>200</v>
      </c>
      <c r="D606" s="71">
        <v>1</v>
      </c>
      <c r="E606" s="94">
        <v>16800</v>
      </c>
      <c r="F606" s="96">
        <v>16800</v>
      </c>
      <c r="G606" s="98">
        <v>0</v>
      </c>
      <c r="H606" s="94">
        <v>0</v>
      </c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customFormat="1" ht="24.2" customHeight="1" x14ac:dyDescent="0.25">
      <c r="A607" s="69" t="s">
        <v>169</v>
      </c>
      <c r="B607" s="70" t="s">
        <v>184</v>
      </c>
      <c r="C607" s="69" t="s">
        <v>465</v>
      </c>
      <c r="D607" s="71">
        <v>1</v>
      </c>
      <c r="E607" s="94">
        <v>17225</v>
      </c>
      <c r="F607" s="96">
        <v>17225</v>
      </c>
      <c r="G607" s="98">
        <v>0</v>
      </c>
      <c r="H607" s="94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customFormat="1" ht="24.95" customHeight="1" x14ac:dyDescent="0.25">
      <c r="A608" s="69" t="s">
        <v>270</v>
      </c>
      <c r="B608" s="70" t="s">
        <v>466</v>
      </c>
      <c r="C608" s="69" t="s">
        <v>465</v>
      </c>
      <c r="D608" s="71">
        <v>1</v>
      </c>
      <c r="E608" s="94">
        <v>440000</v>
      </c>
      <c r="F608" s="96">
        <v>440000</v>
      </c>
      <c r="G608" s="98">
        <v>0</v>
      </c>
      <c r="H608" s="94">
        <v>165000</v>
      </c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customFormat="1" ht="24.2" customHeight="1" x14ac:dyDescent="0.25">
      <c r="A609" s="69" t="s">
        <v>271</v>
      </c>
      <c r="B609" s="70" t="s">
        <v>467</v>
      </c>
      <c r="C609" s="69" t="s">
        <v>465</v>
      </c>
      <c r="D609" s="71">
        <v>1</v>
      </c>
      <c r="E609" s="94">
        <v>12299</v>
      </c>
      <c r="F609" s="96">
        <v>12299</v>
      </c>
      <c r="G609" s="98">
        <v>0</v>
      </c>
      <c r="H609" s="94">
        <v>922.42199999999957</v>
      </c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customFormat="1" ht="17.649999999999999" customHeight="1" x14ac:dyDescent="0.25">
      <c r="A610" s="69" t="s">
        <v>273</v>
      </c>
      <c r="B610" s="70" t="s">
        <v>468</v>
      </c>
      <c r="C610" s="69" t="s">
        <v>197</v>
      </c>
      <c r="D610" s="71">
        <v>1</v>
      </c>
      <c r="E610" s="94">
        <v>37500</v>
      </c>
      <c r="F610" s="96">
        <v>37500</v>
      </c>
      <c r="G610" s="98">
        <v>0</v>
      </c>
      <c r="H610" s="94">
        <v>6562.5</v>
      </c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customFormat="1" ht="24.2" customHeight="1" x14ac:dyDescent="0.25">
      <c r="A611" s="69" t="s">
        <v>275</v>
      </c>
      <c r="B611" s="70" t="s">
        <v>469</v>
      </c>
      <c r="C611" s="69" t="s">
        <v>465</v>
      </c>
      <c r="D611" s="71">
        <v>1</v>
      </c>
      <c r="E611" s="94">
        <v>10545</v>
      </c>
      <c r="F611" s="96">
        <v>10545</v>
      </c>
      <c r="G611" s="98">
        <v>0</v>
      </c>
      <c r="H611" s="94">
        <v>2899.875</v>
      </c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customFormat="1" ht="24.2" customHeight="1" x14ac:dyDescent="0.25">
      <c r="A612" s="69" t="s">
        <v>277</v>
      </c>
      <c r="B612" s="70" t="s">
        <v>186</v>
      </c>
      <c r="C612" s="69" t="s">
        <v>470</v>
      </c>
      <c r="D612" s="71">
        <v>1</v>
      </c>
      <c r="E612" s="94">
        <v>11420</v>
      </c>
      <c r="F612" s="96">
        <v>11420</v>
      </c>
      <c r="G612" s="98">
        <v>0</v>
      </c>
      <c r="H612" s="94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customFormat="1" ht="17.649999999999999" customHeight="1" x14ac:dyDescent="0.25">
      <c r="A613" s="69" t="s">
        <v>278</v>
      </c>
      <c r="B613" s="70" t="s">
        <v>64</v>
      </c>
      <c r="C613" s="69" t="s">
        <v>471</v>
      </c>
      <c r="D613" s="71">
        <v>1</v>
      </c>
      <c r="E613" s="94">
        <v>11500</v>
      </c>
      <c r="F613" s="96">
        <v>11500</v>
      </c>
      <c r="G613" s="98">
        <v>0</v>
      </c>
      <c r="H613" s="94">
        <v>0</v>
      </c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customFormat="1" ht="17.649999999999999" customHeight="1" x14ac:dyDescent="0.25">
      <c r="A614" s="69" t="s">
        <v>279</v>
      </c>
      <c r="B614" s="70" t="s">
        <v>472</v>
      </c>
      <c r="C614" s="69" t="s">
        <v>200</v>
      </c>
      <c r="D614" s="71">
        <v>1</v>
      </c>
      <c r="E614" s="94">
        <v>10799.8</v>
      </c>
      <c r="F614" s="96">
        <v>10799.8</v>
      </c>
      <c r="G614" s="98">
        <v>0</v>
      </c>
      <c r="H614" s="94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customFormat="1" ht="24.2" customHeight="1" x14ac:dyDescent="0.25">
      <c r="A615" s="69" t="s">
        <v>281</v>
      </c>
      <c r="B615" s="70" t="s">
        <v>473</v>
      </c>
      <c r="C615" s="86" t="s">
        <v>207</v>
      </c>
      <c r="D615" s="71">
        <v>1</v>
      </c>
      <c r="E615" s="94">
        <v>10000</v>
      </c>
      <c r="F615" s="96">
        <v>10000</v>
      </c>
      <c r="G615" s="98">
        <v>0</v>
      </c>
      <c r="H615" s="94">
        <v>2000</v>
      </c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customFormat="1" ht="24.2" customHeight="1" x14ac:dyDescent="0.25">
      <c r="A616" s="69" t="s">
        <v>282</v>
      </c>
      <c r="B616" s="70" t="s">
        <v>313</v>
      </c>
      <c r="C616" s="86" t="s">
        <v>207</v>
      </c>
      <c r="D616" s="71">
        <v>1</v>
      </c>
      <c r="E616" s="94">
        <v>9000</v>
      </c>
      <c r="F616" s="96">
        <v>9000</v>
      </c>
      <c r="G616" s="98">
        <v>0</v>
      </c>
      <c r="H616" s="94">
        <v>1800</v>
      </c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s="19" customFormat="1" ht="15" x14ac:dyDescent="0.2">
      <c r="A617" s="16">
        <v>14</v>
      </c>
      <c r="B617" s="189" t="s">
        <v>802</v>
      </c>
      <c r="C617" s="86" t="s">
        <v>207</v>
      </c>
      <c r="D617" s="33">
        <v>1</v>
      </c>
      <c r="E617" s="104">
        <f>F617</f>
        <v>19900</v>
      </c>
      <c r="F617" s="105">
        <v>19900</v>
      </c>
      <c r="G617" s="165"/>
      <c r="H617" s="104">
        <v>11940</v>
      </c>
    </row>
    <row r="618" spans="1:26" s="27" customFormat="1" ht="30" customHeight="1" x14ac:dyDescent="0.25">
      <c r="A618" s="39">
        <v>6</v>
      </c>
      <c r="B618" s="192" t="s">
        <v>319</v>
      </c>
      <c r="C618" s="87"/>
      <c r="D618" s="48">
        <f>SUM(D619:D638)</f>
        <v>20</v>
      </c>
      <c r="E618" s="122">
        <f t="shared" ref="E618:G618" si="43">SUM(E619:E638)</f>
        <v>224931</v>
      </c>
      <c r="F618" s="122">
        <f t="shared" si="43"/>
        <v>224931</v>
      </c>
      <c r="G618" s="122">
        <f t="shared" si="43"/>
        <v>0</v>
      </c>
      <c r="H618" s="122">
        <f>SUM(H619:H638)</f>
        <v>59216.6</v>
      </c>
    </row>
    <row r="619" spans="1:26" s="27" customFormat="1" ht="24.4" customHeight="1" x14ac:dyDescent="0.25">
      <c r="A619" s="40" t="s">
        <v>164</v>
      </c>
      <c r="B619" s="193" t="s">
        <v>320</v>
      </c>
      <c r="C619" s="40" t="s">
        <v>321</v>
      </c>
      <c r="D619" s="41">
        <v>1</v>
      </c>
      <c r="E619" s="104">
        <f>F619</f>
        <v>5500</v>
      </c>
      <c r="F619" s="105">
        <v>5500</v>
      </c>
      <c r="G619" s="153">
        <v>0</v>
      </c>
      <c r="H619" s="104">
        <v>0</v>
      </c>
    </row>
    <row r="620" spans="1:26" s="27" customFormat="1" ht="24.4" customHeight="1" x14ac:dyDescent="0.25">
      <c r="A620" s="40" t="s">
        <v>166</v>
      </c>
      <c r="B620" s="193" t="s">
        <v>322</v>
      </c>
      <c r="C620" s="40" t="s">
        <v>321</v>
      </c>
      <c r="D620" s="41">
        <v>1</v>
      </c>
      <c r="E620" s="104">
        <f t="shared" ref="E620:E630" si="44">F620</f>
        <v>6500</v>
      </c>
      <c r="F620" s="105">
        <v>6500</v>
      </c>
      <c r="G620" s="153">
        <v>0</v>
      </c>
      <c r="H620" s="104"/>
    </row>
    <row r="621" spans="1:26" s="27" customFormat="1" ht="25.15" customHeight="1" x14ac:dyDescent="0.25">
      <c r="A621" s="40" t="s">
        <v>168</v>
      </c>
      <c r="B621" s="193" t="s">
        <v>323</v>
      </c>
      <c r="C621" s="40" t="s">
        <v>321</v>
      </c>
      <c r="D621" s="41">
        <v>1</v>
      </c>
      <c r="E621" s="104">
        <f t="shared" si="44"/>
        <v>6000</v>
      </c>
      <c r="F621" s="105">
        <v>6000</v>
      </c>
      <c r="G621" s="153">
        <v>0</v>
      </c>
      <c r="H621" s="104"/>
    </row>
    <row r="622" spans="1:26" s="27" customFormat="1" ht="24.4" customHeight="1" x14ac:dyDescent="0.25">
      <c r="A622" s="40" t="s">
        <v>169</v>
      </c>
      <c r="B622" s="193" t="s">
        <v>324</v>
      </c>
      <c r="C622" s="40" t="s">
        <v>321</v>
      </c>
      <c r="D622" s="41">
        <v>1</v>
      </c>
      <c r="E622" s="104">
        <f t="shared" si="44"/>
        <v>12400</v>
      </c>
      <c r="F622" s="105">
        <v>12400</v>
      </c>
      <c r="G622" s="153">
        <v>0</v>
      </c>
      <c r="H622" s="104"/>
    </row>
    <row r="623" spans="1:26" s="27" customFormat="1" ht="24.4" customHeight="1" x14ac:dyDescent="0.25">
      <c r="A623" s="40" t="s">
        <v>270</v>
      </c>
      <c r="B623" s="193" t="s">
        <v>325</v>
      </c>
      <c r="C623" s="40" t="s">
        <v>321</v>
      </c>
      <c r="D623" s="41">
        <v>1</v>
      </c>
      <c r="E623" s="104">
        <f t="shared" si="44"/>
        <v>18822</v>
      </c>
      <c r="F623" s="105">
        <v>18822</v>
      </c>
      <c r="G623" s="153">
        <v>0</v>
      </c>
      <c r="H623" s="104">
        <v>1253</v>
      </c>
    </row>
    <row r="624" spans="1:26" s="27" customFormat="1" ht="25.15" customHeight="1" x14ac:dyDescent="0.25">
      <c r="A624" s="40" t="s">
        <v>271</v>
      </c>
      <c r="B624" s="193" t="s">
        <v>326</v>
      </c>
      <c r="C624" s="40" t="s">
        <v>321</v>
      </c>
      <c r="D624" s="41">
        <v>1</v>
      </c>
      <c r="E624" s="104">
        <f t="shared" si="44"/>
        <v>10050</v>
      </c>
      <c r="F624" s="105">
        <v>10050</v>
      </c>
      <c r="G624" s="153">
        <v>0</v>
      </c>
      <c r="H624" s="104">
        <v>0</v>
      </c>
    </row>
    <row r="625" spans="1:26" s="27" customFormat="1" ht="24.4" customHeight="1" x14ac:dyDescent="0.25">
      <c r="A625" s="40" t="s">
        <v>273</v>
      </c>
      <c r="B625" s="193" t="s">
        <v>327</v>
      </c>
      <c r="C625" s="40" t="s">
        <v>321</v>
      </c>
      <c r="D625" s="41">
        <v>1</v>
      </c>
      <c r="E625" s="104">
        <f t="shared" si="44"/>
        <v>9000</v>
      </c>
      <c r="F625" s="105">
        <v>9000</v>
      </c>
      <c r="G625" s="153">
        <v>0</v>
      </c>
      <c r="H625" s="104"/>
    </row>
    <row r="626" spans="1:26" s="27" customFormat="1" ht="24.4" customHeight="1" x14ac:dyDescent="0.25">
      <c r="A626" s="40" t="s">
        <v>275</v>
      </c>
      <c r="B626" s="193" t="s">
        <v>328</v>
      </c>
      <c r="C626" s="40" t="s">
        <v>321</v>
      </c>
      <c r="D626" s="41">
        <v>1</v>
      </c>
      <c r="E626" s="104">
        <f t="shared" si="44"/>
        <v>9800</v>
      </c>
      <c r="F626" s="105">
        <v>9800</v>
      </c>
      <c r="G626" s="153">
        <v>0</v>
      </c>
      <c r="H626" s="104"/>
    </row>
    <row r="627" spans="1:26" s="27" customFormat="1" ht="25.15" customHeight="1" x14ac:dyDescent="0.25">
      <c r="A627" s="40" t="s">
        <v>277</v>
      </c>
      <c r="B627" s="193" t="s">
        <v>329</v>
      </c>
      <c r="C627" s="40" t="s">
        <v>321</v>
      </c>
      <c r="D627" s="41">
        <v>1</v>
      </c>
      <c r="E627" s="104">
        <f t="shared" si="44"/>
        <v>8000</v>
      </c>
      <c r="F627" s="105">
        <v>8000</v>
      </c>
      <c r="G627" s="153">
        <v>0</v>
      </c>
      <c r="H627" s="104"/>
    </row>
    <row r="628" spans="1:26" s="27" customFormat="1" ht="24.4" customHeight="1" x14ac:dyDescent="0.25">
      <c r="A628" s="40" t="s">
        <v>278</v>
      </c>
      <c r="B628" s="193" t="s">
        <v>214</v>
      </c>
      <c r="C628" s="40" t="s">
        <v>321</v>
      </c>
      <c r="D628" s="41">
        <v>1</v>
      </c>
      <c r="E628" s="104">
        <f t="shared" si="44"/>
        <v>11217</v>
      </c>
      <c r="F628" s="105">
        <v>11217</v>
      </c>
      <c r="G628" s="153">
        <v>0</v>
      </c>
      <c r="H628" s="104"/>
    </row>
    <row r="629" spans="1:26" s="27" customFormat="1" ht="24.4" customHeight="1" x14ac:dyDescent="0.25">
      <c r="A629" s="40" t="s">
        <v>279</v>
      </c>
      <c r="B629" s="193" t="s">
        <v>330</v>
      </c>
      <c r="C629" s="40" t="s">
        <v>321</v>
      </c>
      <c r="D629" s="41">
        <v>1</v>
      </c>
      <c r="E629" s="104">
        <f t="shared" si="44"/>
        <v>9650</v>
      </c>
      <c r="F629" s="105">
        <v>9650</v>
      </c>
      <c r="G629" s="153">
        <v>0</v>
      </c>
      <c r="H629" s="104">
        <v>1930</v>
      </c>
    </row>
    <row r="630" spans="1:26" s="27" customFormat="1" ht="25.15" customHeight="1" x14ac:dyDescent="0.25">
      <c r="A630" s="40" t="s">
        <v>281</v>
      </c>
      <c r="B630" s="193" t="s">
        <v>331</v>
      </c>
      <c r="C630" s="40" t="s">
        <v>321</v>
      </c>
      <c r="D630" s="41">
        <v>1</v>
      </c>
      <c r="E630" s="104">
        <f t="shared" si="44"/>
        <v>15000</v>
      </c>
      <c r="F630" s="105">
        <v>15000</v>
      </c>
      <c r="G630" s="153">
        <v>0</v>
      </c>
      <c r="H630" s="104">
        <v>3000</v>
      </c>
    </row>
    <row r="631" spans="1:26" s="27" customFormat="1" ht="24.4" customHeight="1" x14ac:dyDescent="0.25">
      <c r="A631" s="40" t="s">
        <v>282</v>
      </c>
      <c r="B631" s="193" t="s">
        <v>189</v>
      </c>
      <c r="C631" s="40" t="s">
        <v>321</v>
      </c>
      <c r="D631" s="41">
        <v>1</v>
      </c>
      <c r="E631" s="104">
        <f t="shared" ref="E631:E636" si="45">F631</f>
        <v>9000</v>
      </c>
      <c r="F631" s="105">
        <v>9000</v>
      </c>
      <c r="G631" s="153">
        <v>0</v>
      </c>
      <c r="H631" s="104">
        <v>1800</v>
      </c>
    </row>
    <row r="632" spans="1:26" s="27" customFormat="1" ht="25.15" customHeight="1" x14ac:dyDescent="0.25">
      <c r="A632" s="40" t="s">
        <v>284</v>
      </c>
      <c r="B632" s="193" t="s">
        <v>190</v>
      </c>
      <c r="C632" s="40" t="s">
        <v>321</v>
      </c>
      <c r="D632" s="41">
        <v>1</v>
      </c>
      <c r="E632" s="104">
        <f t="shared" si="45"/>
        <v>8900</v>
      </c>
      <c r="F632" s="105">
        <v>8900</v>
      </c>
      <c r="G632" s="153">
        <v>0</v>
      </c>
      <c r="H632" s="104">
        <v>1780</v>
      </c>
    </row>
    <row r="633" spans="1:26" s="27" customFormat="1" ht="24.4" customHeight="1" x14ac:dyDescent="0.25">
      <c r="A633" s="40" t="s">
        <v>285</v>
      </c>
      <c r="B633" s="193" t="s">
        <v>332</v>
      </c>
      <c r="C633" s="40" t="s">
        <v>321</v>
      </c>
      <c r="D633" s="41">
        <v>1</v>
      </c>
      <c r="E633" s="104">
        <f t="shared" si="45"/>
        <v>6100</v>
      </c>
      <c r="F633" s="105">
        <v>6100</v>
      </c>
      <c r="G633" s="153">
        <v>0</v>
      </c>
      <c r="H633" s="104"/>
    </row>
    <row r="634" spans="1:26" s="27" customFormat="1" ht="24.4" customHeight="1" x14ac:dyDescent="0.25">
      <c r="A634" s="40" t="s">
        <v>287</v>
      </c>
      <c r="B634" s="193" t="s">
        <v>333</v>
      </c>
      <c r="C634" s="40" t="s">
        <v>321</v>
      </c>
      <c r="D634" s="41">
        <v>1</v>
      </c>
      <c r="E634" s="104">
        <f t="shared" si="45"/>
        <v>6100</v>
      </c>
      <c r="F634" s="105">
        <v>6100</v>
      </c>
      <c r="G634" s="153">
        <v>0</v>
      </c>
      <c r="H634" s="104"/>
    </row>
    <row r="635" spans="1:26" s="27" customFormat="1" ht="25.15" customHeight="1" x14ac:dyDescent="0.25">
      <c r="A635" s="40" t="s">
        <v>289</v>
      </c>
      <c r="B635" s="193" t="s">
        <v>334</v>
      </c>
      <c r="C635" s="40" t="s">
        <v>321</v>
      </c>
      <c r="D635" s="41">
        <v>1</v>
      </c>
      <c r="E635" s="104">
        <f t="shared" si="45"/>
        <v>6100</v>
      </c>
      <c r="F635" s="105">
        <v>6100</v>
      </c>
      <c r="G635" s="153">
        <v>0</v>
      </c>
      <c r="H635" s="104"/>
    </row>
    <row r="636" spans="1:26" s="19" customFormat="1" ht="15" x14ac:dyDescent="0.2">
      <c r="A636" s="16">
        <v>18</v>
      </c>
      <c r="B636" s="189" t="s">
        <v>802</v>
      </c>
      <c r="C636" s="86" t="s">
        <v>207</v>
      </c>
      <c r="D636" s="33">
        <v>1</v>
      </c>
      <c r="E636" s="104">
        <f t="shared" si="45"/>
        <v>19900</v>
      </c>
      <c r="F636" s="105">
        <v>19900</v>
      </c>
      <c r="G636" s="165"/>
      <c r="H636" s="104">
        <v>11940</v>
      </c>
    </row>
    <row r="637" spans="1:26" s="19" customFormat="1" ht="25.5" x14ac:dyDescent="0.2">
      <c r="A637" s="16">
        <v>19</v>
      </c>
      <c r="B637" s="189" t="s">
        <v>848</v>
      </c>
      <c r="C637" s="40" t="s">
        <v>321</v>
      </c>
      <c r="D637" s="33">
        <v>1</v>
      </c>
      <c r="E637" s="104">
        <v>34892</v>
      </c>
      <c r="F637" s="105">
        <v>34892</v>
      </c>
      <c r="G637" s="165"/>
      <c r="H637" s="104">
        <v>27913.599999999999</v>
      </c>
    </row>
    <row r="638" spans="1:26" s="19" customFormat="1" ht="25.5" x14ac:dyDescent="0.2">
      <c r="A638" s="16">
        <v>20</v>
      </c>
      <c r="B638" s="189" t="s">
        <v>849</v>
      </c>
      <c r="C638" s="40" t="s">
        <v>321</v>
      </c>
      <c r="D638" s="33">
        <v>1</v>
      </c>
      <c r="E638" s="104">
        <v>12000</v>
      </c>
      <c r="F638" s="105">
        <v>12000</v>
      </c>
      <c r="G638" s="165"/>
      <c r="H638" s="104">
        <v>9600</v>
      </c>
    </row>
    <row r="639" spans="1:26" s="28" customFormat="1" ht="25.15" customHeight="1" x14ac:dyDescent="0.25">
      <c r="A639" s="25">
        <v>7</v>
      </c>
      <c r="B639" s="190" t="s">
        <v>528</v>
      </c>
      <c r="C639" s="25"/>
      <c r="D639" s="35">
        <f>SUM(D640:D658)</f>
        <v>19</v>
      </c>
      <c r="E639" s="127">
        <f>SUM(E640:E659)</f>
        <v>404090.70699999999</v>
      </c>
      <c r="F639" s="127">
        <f t="shared" ref="F639:G639" si="46">SUM(F640:F659)</f>
        <v>393545.70699999999</v>
      </c>
      <c r="G639" s="164">
        <f t="shared" si="46"/>
        <v>10545</v>
      </c>
      <c r="H639" s="127">
        <f>SUM(H640:H659)</f>
        <v>39948.85815</v>
      </c>
    </row>
    <row r="640" spans="1:26" customFormat="1" ht="17.100000000000001" customHeight="1" x14ac:dyDescent="0.25">
      <c r="A640" s="67">
        <v>1</v>
      </c>
      <c r="B640" s="188" t="s">
        <v>615</v>
      </c>
      <c r="C640" s="16"/>
      <c r="D640" s="68">
        <v>1</v>
      </c>
      <c r="E640" s="104">
        <v>10350</v>
      </c>
      <c r="F640" s="105">
        <v>10350</v>
      </c>
      <c r="G640" s="168">
        <v>0</v>
      </c>
      <c r="H640" s="104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customFormat="1" ht="17.850000000000001" customHeight="1" x14ac:dyDescent="0.25">
      <c r="A641" s="67">
        <v>2</v>
      </c>
      <c r="B641" s="188" t="s">
        <v>14</v>
      </c>
      <c r="C641" s="16"/>
      <c r="D641" s="68">
        <v>1</v>
      </c>
      <c r="E641" s="104">
        <v>7500</v>
      </c>
      <c r="F641" s="105">
        <v>7500</v>
      </c>
      <c r="G641" s="168">
        <v>0</v>
      </c>
      <c r="H641" s="104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customFormat="1" ht="17.100000000000001" customHeight="1" x14ac:dyDescent="0.25">
      <c r="A642" s="67">
        <v>3</v>
      </c>
      <c r="B642" s="188" t="s">
        <v>14</v>
      </c>
      <c r="C642" s="16"/>
      <c r="D642" s="68">
        <v>1</v>
      </c>
      <c r="E642" s="104">
        <v>13800</v>
      </c>
      <c r="F642" s="105">
        <v>13800</v>
      </c>
      <c r="G642" s="168">
        <v>0</v>
      </c>
      <c r="H642" s="104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customFormat="1" ht="17.850000000000001" customHeight="1" x14ac:dyDescent="0.25">
      <c r="A643" s="67">
        <v>4</v>
      </c>
      <c r="B643" s="188" t="s">
        <v>298</v>
      </c>
      <c r="C643" s="16"/>
      <c r="D643" s="68">
        <v>1</v>
      </c>
      <c r="E643" s="104">
        <v>18419.5</v>
      </c>
      <c r="F643" s="105">
        <v>18419.5</v>
      </c>
      <c r="G643" s="168">
        <v>0</v>
      </c>
      <c r="H643" s="104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customFormat="1" ht="17.850000000000001" customHeight="1" x14ac:dyDescent="0.25">
      <c r="A644" s="67">
        <v>5</v>
      </c>
      <c r="B644" s="188" t="s">
        <v>617</v>
      </c>
      <c r="C644" s="16"/>
      <c r="D644" s="68">
        <v>1</v>
      </c>
      <c r="E644" s="104">
        <v>10545</v>
      </c>
      <c r="F644" s="105">
        <v>0</v>
      </c>
      <c r="G644" s="168">
        <v>10545</v>
      </c>
      <c r="H644" s="104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customFormat="1" ht="17.100000000000001" customHeight="1" x14ac:dyDescent="0.25">
      <c r="A645" s="67">
        <v>6</v>
      </c>
      <c r="B645" s="188" t="s">
        <v>214</v>
      </c>
      <c r="C645" s="16"/>
      <c r="D645" s="68">
        <v>1</v>
      </c>
      <c r="E645" s="104">
        <v>13608</v>
      </c>
      <c r="F645" s="105">
        <v>13608</v>
      </c>
      <c r="G645" s="168">
        <v>0</v>
      </c>
      <c r="H645" s="104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customFormat="1" ht="17.850000000000001" customHeight="1" x14ac:dyDescent="0.25">
      <c r="A646" s="67">
        <v>7</v>
      </c>
      <c r="B646" s="188" t="s">
        <v>214</v>
      </c>
      <c r="C646" s="16"/>
      <c r="D646" s="68">
        <v>1</v>
      </c>
      <c r="E646" s="104">
        <v>39255.5</v>
      </c>
      <c r="F646" s="105">
        <v>39255.5</v>
      </c>
      <c r="G646" s="168">
        <v>0</v>
      </c>
      <c r="H646" s="104">
        <v>13083.858149999998</v>
      </c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customFormat="1" ht="17.100000000000001" customHeight="1" x14ac:dyDescent="0.25">
      <c r="A647" s="67">
        <v>8</v>
      </c>
      <c r="B647" s="188" t="s">
        <v>618</v>
      </c>
      <c r="C647" s="16"/>
      <c r="D647" s="68">
        <v>1</v>
      </c>
      <c r="E647" s="104">
        <v>600</v>
      </c>
      <c r="F647" s="105">
        <v>600</v>
      </c>
      <c r="G647" s="168">
        <v>0</v>
      </c>
      <c r="H647" s="104">
        <v>165</v>
      </c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customFormat="1" ht="17.850000000000001" customHeight="1" x14ac:dyDescent="0.25">
      <c r="A648" s="67">
        <v>9</v>
      </c>
      <c r="B648" s="188" t="s">
        <v>330</v>
      </c>
      <c r="C648" s="16"/>
      <c r="D648" s="68">
        <v>1</v>
      </c>
      <c r="E648" s="104">
        <v>10500</v>
      </c>
      <c r="F648" s="105">
        <v>10500</v>
      </c>
      <c r="G648" s="168">
        <v>0</v>
      </c>
      <c r="H648" s="104">
        <v>2887.5</v>
      </c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customFormat="1" ht="24.4" customHeight="1" x14ac:dyDescent="0.25">
      <c r="A649" s="67">
        <v>10</v>
      </c>
      <c r="B649" s="188" t="s">
        <v>619</v>
      </c>
      <c r="C649" s="16"/>
      <c r="D649" s="68">
        <v>1</v>
      </c>
      <c r="E649" s="104">
        <v>4500</v>
      </c>
      <c r="F649" s="105">
        <v>4500</v>
      </c>
      <c r="G649" s="168">
        <v>0</v>
      </c>
      <c r="H649" s="104">
        <v>900</v>
      </c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customFormat="1" ht="17.850000000000001" customHeight="1" x14ac:dyDescent="0.25">
      <c r="A650" s="67">
        <v>11</v>
      </c>
      <c r="B650" s="188" t="s">
        <v>620</v>
      </c>
      <c r="C650" s="16"/>
      <c r="D650" s="68">
        <v>1</v>
      </c>
      <c r="E650" s="104">
        <v>3000</v>
      </c>
      <c r="F650" s="105">
        <v>3000</v>
      </c>
      <c r="G650" s="168">
        <v>0</v>
      </c>
      <c r="H650" s="104">
        <v>825</v>
      </c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customFormat="1" ht="17.850000000000001" customHeight="1" x14ac:dyDescent="0.25">
      <c r="A651" s="67">
        <v>12</v>
      </c>
      <c r="B651" s="188" t="s">
        <v>621</v>
      </c>
      <c r="C651" s="16"/>
      <c r="D651" s="68">
        <v>1</v>
      </c>
      <c r="E651" s="104">
        <v>5000</v>
      </c>
      <c r="F651" s="105">
        <v>5000</v>
      </c>
      <c r="G651" s="168">
        <v>0</v>
      </c>
      <c r="H651" s="104">
        <v>1375</v>
      </c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customFormat="1" ht="17.100000000000001" customHeight="1" x14ac:dyDescent="0.25">
      <c r="A652" s="67">
        <v>13</v>
      </c>
      <c r="B652" s="188" t="s">
        <v>225</v>
      </c>
      <c r="C652" s="16"/>
      <c r="D652" s="68">
        <v>1</v>
      </c>
      <c r="E652" s="104">
        <v>3000</v>
      </c>
      <c r="F652" s="105">
        <v>3000</v>
      </c>
      <c r="G652" s="168">
        <v>0</v>
      </c>
      <c r="H652" s="104">
        <v>825</v>
      </c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customFormat="1" ht="17.850000000000001" customHeight="1" x14ac:dyDescent="0.25">
      <c r="A653" s="67">
        <v>14</v>
      </c>
      <c r="B653" s="188" t="s">
        <v>622</v>
      </c>
      <c r="C653" s="16"/>
      <c r="D653" s="68">
        <v>1</v>
      </c>
      <c r="E653" s="104">
        <v>3000</v>
      </c>
      <c r="F653" s="105">
        <v>3000</v>
      </c>
      <c r="G653" s="168">
        <v>0</v>
      </c>
      <c r="H653" s="104">
        <v>825</v>
      </c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customFormat="1" ht="31.5" customHeight="1" x14ac:dyDescent="0.25">
      <c r="A654" s="67">
        <v>15</v>
      </c>
      <c r="B654" s="188" t="s">
        <v>598</v>
      </c>
      <c r="C654" s="16"/>
      <c r="D654" s="68">
        <v>1</v>
      </c>
      <c r="E654" s="104">
        <v>2000</v>
      </c>
      <c r="F654" s="105">
        <v>2000</v>
      </c>
      <c r="G654" s="168">
        <v>0</v>
      </c>
      <c r="H654" s="104">
        <v>550</v>
      </c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customFormat="1" ht="19.5" customHeight="1" x14ac:dyDescent="0.25">
      <c r="A655" s="67">
        <v>16</v>
      </c>
      <c r="B655" s="188" t="s">
        <v>190</v>
      </c>
      <c r="C655" s="16"/>
      <c r="D655" s="68">
        <v>1</v>
      </c>
      <c r="E655" s="104">
        <v>8900</v>
      </c>
      <c r="F655" s="105">
        <v>8900</v>
      </c>
      <c r="G655" s="168">
        <v>0</v>
      </c>
      <c r="H655" s="104">
        <v>2447.5</v>
      </c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customFormat="1" ht="19.5" customHeight="1" x14ac:dyDescent="0.25">
      <c r="A656" s="67">
        <v>17</v>
      </c>
      <c r="B656" s="188" t="s">
        <v>218</v>
      </c>
      <c r="C656" s="16"/>
      <c r="D656" s="68">
        <v>1</v>
      </c>
      <c r="E656" s="104">
        <v>15000</v>
      </c>
      <c r="F656" s="105">
        <v>15000</v>
      </c>
      <c r="G656" s="168">
        <v>0</v>
      </c>
      <c r="H656" s="104">
        <v>4125</v>
      </c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customFormat="1" ht="19.5" customHeight="1" x14ac:dyDescent="0.25">
      <c r="A657" s="67">
        <v>18</v>
      </c>
      <c r="B657" s="188" t="s">
        <v>623</v>
      </c>
      <c r="C657" s="16"/>
      <c r="D657" s="68">
        <v>1</v>
      </c>
      <c r="E657" s="104">
        <v>11500</v>
      </c>
      <c r="F657" s="105">
        <v>11500</v>
      </c>
      <c r="G657" s="168">
        <v>0</v>
      </c>
      <c r="H657" s="104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customFormat="1" ht="19.5" customHeight="1" x14ac:dyDescent="0.25">
      <c r="A658" s="67">
        <v>19</v>
      </c>
      <c r="B658" s="188" t="s">
        <v>624</v>
      </c>
      <c r="C658" s="16"/>
      <c r="D658" s="68">
        <v>1</v>
      </c>
      <c r="E658" s="104">
        <v>203712.70699999999</v>
      </c>
      <c r="F658" s="105">
        <v>203712.70699999999</v>
      </c>
      <c r="G658" s="168">
        <v>0</v>
      </c>
      <c r="H658" s="104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s="19" customFormat="1" ht="15" x14ac:dyDescent="0.2">
      <c r="A659" s="16">
        <v>20</v>
      </c>
      <c r="B659" s="189" t="s">
        <v>802</v>
      </c>
      <c r="C659" s="86" t="s">
        <v>207</v>
      </c>
      <c r="D659" s="33">
        <v>1</v>
      </c>
      <c r="E659" s="104">
        <f>F659</f>
        <v>19900</v>
      </c>
      <c r="F659" s="105">
        <v>19900</v>
      </c>
      <c r="G659" s="165"/>
      <c r="H659" s="104">
        <v>11940</v>
      </c>
    </row>
    <row r="660" spans="1:26" s="28" customFormat="1" ht="25.15" customHeight="1" x14ac:dyDescent="0.25">
      <c r="A660" s="25">
        <v>8</v>
      </c>
      <c r="B660" s="190" t="s">
        <v>529</v>
      </c>
      <c r="C660" s="25"/>
      <c r="D660" s="35">
        <f>SUM(D661:D672)</f>
        <v>12</v>
      </c>
      <c r="E660" s="127">
        <f t="shared" ref="E660:G660" si="47">SUM(E661:E672)</f>
        <v>1049268.25</v>
      </c>
      <c r="F660" s="127">
        <f t="shared" si="47"/>
        <v>1049268.25</v>
      </c>
      <c r="G660" s="127">
        <f t="shared" si="47"/>
        <v>0</v>
      </c>
      <c r="H660" s="127">
        <f>SUM(H661:H672)</f>
        <v>275304.69500000001</v>
      </c>
    </row>
    <row r="661" spans="1:26" customFormat="1" ht="24.2" customHeight="1" x14ac:dyDescent="0.25">
      <c r="A661" s="69">
        <v>1</v>
      </c>
      <c r="B661" s="70" t="s">
        <v>634</v>
      </c>
      <c r="C661" s="69" t="s">
        <v>635</v>
      </c>
      <c r="D661" s="71">
        <v>1</v>
      </c>
      <c r="E661" s="94">
        <v>28270</v>
      </c>
      <c r="F661" s="96">
        <v>28270</v>
      </c>
      <c r="G661" s="98">
        <v>0</v>
      </c>
      <c r="H661" s="94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customFormat="1" ht="16.899999999999999" customHeight="1" x14ac:dyDescent="0.25">
      <c r="A662" s="69">
        <v>2</v>
      </c>
      <c r="B662" s="70" t="s">
        <v>22</v>
      </c>
      <c r="C662" s="69" t="s">
        <v>540</v>
      </c>
      <c r="D662" s="71">
        <v>1</v>
      </c>
      <c r="E662" s="94">
        <v>10395</v>
      </c>
      <c r="F662" s="96">
        <v>10395</v>
      </c>
      <c r="G662" s="98">
        <v>0</v>
      </c>
      <c r="H662" s="94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customFormat="1" ht="24.95" customHeight="1" x14ac:dyDescent="0.25">
      <c r="A663" s="69">
        <v>3</v>
      </c>
      <c r="B663" s="70" t="s">
        <v>636</v>
      </c>
      <c r="C663" s="69" t="s">
        <v>635</v>
      </c>
      <c r="D663" s="71">
        <v>1</v>
      </c>
      <c r="E663" s="94">
        <v>10000</v>
      </c>
      <c r="F663" s="96">
        <v>10000</v>
      </c>
      <c r="G663" s="98">
        <v>0</v>
      </c>
      <c r="H663" s="94">
        <v>2750</v>
      </c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customFormat="1" ht="24.2" customHeight="1" x14ac:dyDescent="0.25">
      <c r="A664" s="69">
        <v>4</v>
      </c>
      <c r="B664" s="70" t="s">
        <v>637</v>
      </c>
      <c r="C664" s="69" t="s">
        <v>635</v>
      </c>
      <c r="D664" s="71">
        <v>1</v>
      </c>
      <c r="E664" s="94">
        <v>700000</v>
      </c>
      <c r="F664" s="96">
        <v>700000</v>
      </c>
      <c r="G664" s="98">
        <v>0</v>
      </c>
      <c r="H664" s="94">
        <v>215810</v>
      </c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customFormat="1" ht="24.95" customHeight="1" x14ac:dyDescent="0.25">
      <c r="A665" s="69">
        <v>5</v>
      </c>
      <c r="B665" s="70" t="s">
        <v>638</v>
      </c>
      <c r="C665" s="69" t="s">
        <v>635</v>
      </c>
      <c r="D665" s="71">
        <v>1</v>
      </c>
      <c r="E665" s="94">
        <v>164833</v>
      </c>
      <c r="F665" s="96">
        <v>164833</v>
      </c>
      <c r="G665" s="98">
        <v>0</v>
      </c>
      <c r="H665" s="94">
        <v>12362.475000000013</v>
      </c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customFormat="1" ht="24.2" customHeight="1" x14ac:dyDescent="0.25">
      <c r="A666" s="69">
        <v>6</v>
      </c>
      <c r="B666" s="70" t="s">
        <v>639</v>
      </c>
      <c r="C666" s="69" t="s">
        <v>640</v>
      </c>
      <c r="D666" s="71">
        <v>1</v>
      </c>
      <c r="E666" s="94">
        <v>42300</v>
      </c>
      <c r="F666" s="96">
        <v>42300</v>
      </c>
      <c r="G666" s="98">
        <v>0</v>
      </c>
      <c r="H666" s="94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customFormat="1" ht="24.2" customHeight="1" x14ac:dyDescent="0.25">
      <c r="A667" s="69">
        <v>7</v>
      </c>
      <c r="B667" s="70" t="s">
        <v>159</v>
      </c>
      <c r="C667" s="69" t="s">
        <v>635</v>
      </c>
      <c r="D667" s="71">
        <v>1</v>
      </c>
      <c r="E667" s="94">
        <v>10545</v>
      </c>
      <c r="F667" s="96">
        <v>10545</v>
      </c>
      <c r="G667" s="98">
        <v>0</v>
      </c>
      <c r="H667" s="94">
        <v>2899.875</v>
      </c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customFormat="1" ht="17.649999999999999" customHeight="1" x14ac:dyDescent="0.25">
      <c r="A668" s="69">
        <v>8</v>
      </c>
      <c r="B668" s="70" t="s">
        <v>472</v>
      </c>
      <c r="C668" s="69" t="s">
        <v>540</v>
      </c>
      <c r="D668" s="71">
        <v>1</v>
      </c>
      <c r="E668" s="94">
        <v>10779.8</v>
      </c>
      <c r="F668" s="96">
        <v>10779.8</v>
      </c>
      <c r="G668" s="98">
        <v>0</v>
      </c>
      <c r="H668" s="94">
        <v>808.48500000000013</v>
      </c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customFormat="1" ht="16.899999999999999" customHeight="1" x14ac:dyDescent="0.25">
      <c r="A669" s="69">
        <v>9</v>
      </c>
      <c r="B669" s="70" t="s">
        <v>641</v>
      </c>
      <c r="C669" s="69" t="s">
        <v>200</v>
      </c>
      <c r="D669" s="71">
        <v>1</v>
      </c>
      <c r="E669" s="94">
        <v>11500</v>
      </c>
      <c r="F669" s="96">
        <v>11500</v>
      </c>
      <c r="G669" s="98">
        <v>0</v>
      </c>
      <c r="H669" s="94">
        <v>862.5</v>
      </c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customFormat="1" ht="24.95" customHeight="1" x14ac:dyDescent="0.25">
      <c r="A670" s="69">
        <v>10</v>
      </c>
      <c r="B670" s="70" t="s">
        <v>190</v>
      </c>
      <c r="C670" s="86" t="s">
        <v>207</v>
      </c>
      <c r="D670" s="71">
        <v>1</v>
      </c>
      <c r="E670" s="94">
        <v>9000</v>
      </c>
      <c r="F670" s="96">
        <v>9000</v>
      </c>
      <c r="G670" s="98">
        <v>0</v>
      </c>
      <c r="H670" s="94">
        <v>2475</v>
      </c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s="19" customFormat="1" ht="15" x14ac:dyDescent="0.2">
      <c r="A671" s="16">
        <v>11</v>
      </c>
      <c r="B671" s="189" t="s">
        <v>802</v>
      </c>
      <c r="C671" s="86" t="s">
        <v>207</v>
      </c>
      <c r="D671" s="33">
        <v>1</v>
      </c>
      <c r="E671" s="104">
        <f>F671</f>
        <v>19900</v>
      </c>
      <c r="F671" s="105">
        <v>19900</v>
      </c>
      <c r="G671" s="165"/>
      <c r="H671" s="104">
        <v>11940</v>
      </c>
    </row>
    <row r="672" spans="1:26" s="19" customFormat="1" ht="25.5" x14ac:dyDescent="0.2">
      <c r="A672" s="16">
        <v>12</v>
      </c>
      <c r="B672" s="189" t="s">
        <v>847</v>
      </c>
      <c r="C672" s="69" t="s">
        <v>635</v>
      </c>
      <c r="D672" s="33">
        <v>1</v>
      </c>
      <c r="E672" s="104">
        <v>31745.45</v>
      </c>
      <c r="F672" s="105">
        <v>31745.45</v>
      </c>
      <c r="G672" s="165"/>
      <c r="H672" s="104">
        <v>25396.36</v>
      </c>
    </row>
    <row r="673" spans="1:26" s="28" customFormat="1" ht="25.15" customHeight="1" x14ac:dyDescent="0.25">
      <c r="A673" s="25">
        <v>9</v>
      </c>
      <c r="B673" s="190" t="s">
        <v>530</v>
      </c>
      <c r="C673" s="25"/>
      <c r="D673" s="35">
        <f>SUM(D674:D687)</f>
        <v>14</v>
      </c>
      <c r="E673" s="123">
        <f>SUM(E674:E687)</f>
        <v>1210882</v>
      </c>
      <c r="F673" s="123">
        <f>SUM(F674:F687)</f>
        <v>1210882</v>
      </c>
      <c r="G673" s="169">
        <f>SUM(G674:G687)</f>
        <v>0</v>
      </c>
      <c r="H673" s="123">
        <f>SUM(H674:H687)</f>
        <v>610366.98620000004</v>
      </c>
    </row>
    <row r="674" spans="1:26" customFormat="1" ht="16.899999999999999" customHeight="1" x14ac:dyDescent="0.25">
      <c r="A674" s="53">
        <v>1</v>
      </c>
      <c r="B674" s="54" t="s">
        <v>182</v>
      </c>
      <c r="C674" s="53" t="s">
        <v>197</v>
      </c>
      <c r="D674" s="55">
        <v>1</v>
      </c>
      <c r="E674" s="94">
        <v>28270</v>
      </c>
      <c r="F674" s="96">
        <v>28270</v>
      </c>
      <c r="G674" s="98">
        <v>0</v>
      </c>
      <c r="H674" s="94">
        <v>1413.5</v>
      </c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customFormat="1" ht="17.649999999999999" customHeight="1" x14ac:dyDescent="0.25">
      <c r="A675" s="53">
        <v>2</v>
      </c>
      <c r="B675" s="54" t="s">
        <v>14</v>
      </c>
      <c r="C675" s="53" t="s">
        <v>200</v>
      </c>
      <c r="D675" s="55">
        <v>1</v>
      </c>
      <c r="E675" s="94">
        <v>10395</v>
      </c>
      <c r="F675" s="96">
        <v>10395</v>
      </c>
      <c r="G675" s="98">
        <v>0</v>
      </c>
      <c r="H675" s="94">
        <v>519.75</v>
      </c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customFormat="1" ht="24.2" customHeight="1" x14ac:dyDescent="0.25">
      <c r="A676" s="53">
        <v>3</v>
      </c>
      <c r="B676" s="54" t="s">
        <v>661</v>
      </c>
      <c r="C676" s="53" t="s">
        <v>662</v>
      </c>
      <c r="D676" s="55">
        <v>1</v>
      </c>
      <c r="E676" s="94">
        <v>270202</v>
      </c>
      <c r="F676" s="96">
        <v>270202</v>
      </c>
      <c r="G676" s="98">
        <v>0</v>
      </c>
      <c r="H676" s="94">
        <v>162121.19999999998</v>
      </c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customFormat="1" ht="24.2" customHeight="1" x14ac:dyDescent="0.25">
      <c r="A677" s="53">
        <v>4</v>
      </c>
      <c r="B677" s="54" t="s">
        <v>663</v>
      </c>
      <c r="C677" s="53" t="s">
        <v>662</v>
      </c>
      <c r="D677" s="55">
        <v>1</v>
      </c>
      <c r="E677" s="94">
        <v>76156</v>
      </c>
      <c r="F677" s="96">
        <v>76156</v>
      </c>
      <c r="G677" s="98">
        <v>0</v>
      </c>
      <c r="H677" s="94">
        <v>15231.2</v>
      </c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customFormat="1" ht="17.649999999999999" customHeight="1" x14ac:dyDescent="0.25">
      <c r="A678" s="53">
        <v>5</v>
      </c>
      <c r="B678" s="54" t="s">
        <v>664</v>
      </c>
      <c r="C678" s="53" t="s">
        <v>197</v>
      </c>
      <c r="D678" s="55">
        <v>1</v>
      </c>
      <c r="E678" s="94">
        <v>10545</v>
      </c>
      <c r="F678" s="96">
        <v>10545</v>
      </c>
      <c r="G678" s="98">
        <v>0</v>
      </c>
      <c r="H678" s="94">
        <v>4218</v>
      </c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customFormat="1" ht="17.649999999999999" customHeight="1" x14ac:dyDescent="0.25">
      <c r="A679" s="53">
        <v>6</v>
      </c>
      <c r="B679" s="54" t="s">
        <v>64</v>
      </c>
      <c r="C679" s="53" t="s">
        <v>197</v>
      </c>
      <c r="D679" s="55">
        <v>1</v>
      </c>
      <c r="E679" s="94">
        <v>11500</v>
      </c>
      <c r="F679" s="96">
        <v>11500</v>
      </c>
      <c r="G679" s="98">
        <v>0</v>
      </c>
      <c r="H679" s="94">
        <v>0</v>
      </c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customFormat="1" ht="16.899999999999999" customHeight="1" x14ac:dyDescent="0.25">
      <c r="A680" s="53">
        <v>7</v>
      </c>
      <c r="B680" s="54" t="s">
        <v>64</v>
      </c>
      <c r="C680" s="53" t="s">
        <v>540</v>
      </c>
      <c r="D680" s="55">
        <v>1</v>
      </c>
      <c r="E680" s="94">
        <v>11500</v>
      </c>
      <c r="F680" s="96">
        <v>11500</v>
      </c>
      <c r="G680" s="98">
        <v>0</v>
      </c>
      <c r="H680" s="94">
        <v>0</v>
      </c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customFormat="1" ht="24" customHeight="1" x14ac:dyDescent="0.25">
      <c r="A681" s="53">
        <v>8</v>
      </c>
      <c r="B681" s="54" t="s">
        <v>665</v>
      </c>
      <c r="C681" s="53" t="s">
        <v>207</v>
      </c>
      <c r="D681" s="55">
        <v>1</v>
      </c>
      <c r="E681" s="94">
        <v>10000</v>
      </c>
      <c r="F681" s="96">
        <v>10000</v>
      </c>
      <c r="G681" s="98">
        <v>0</v>
      </c>
      <c r="H681" s="94">
        <v>4000</v>
      </c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customFormat="1" ht="24.2" customHeight="1" x14ac:dyDescent="0.25">
      <c r="A682" s="53">
        <v>9</v>
      </c>
      <c r="B682" s="54" t="s">
        <v>552</v>
      </c>
      <c r="C682" s="53" t="s">
        <v>197</v>
      </c>
      <c r="D682" s="55">
        <v>1</v>
      </c>
      <c r="E682" s="94">
        <v>9000</v>
      </c>
      <c r="F682" s="96">
        <v>9000</v>
      </c>
      <c r="G682" s="98">
        <v>0</v>
      </c>
      <c r="H682" s="94">
        <v>3600</v>
      </c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customFormat="1" ht="17.649999999999999" customHeight="1" x14ac:dyDescent="0.25">
      <c r="A683" s="53">
        <v>10</v>
      </c>
      <c r="B683" s="54" t="s">
        <v>190</v>
      </c>
      <c r="C683" s="53" t="s">
        <v>207</v>
      </c>
      <c r="D683" s="55">
        <v>1</v>
      </c>
      <c r="E683" s="94">
        <v>9000</v>
      </c>
      <c r="F683" s="96">
        <v>9000</v>
      </c>
      <c r="G683" s="98">
        <v>0</v>
      </c>
      <c r="H683" s="94">
        <v>3600</v>
      </c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customFormat="1" ht="23.25" customHeight="1" x14ac:dyDescent="0.25">
      <c r="A684" s="53">
        <v>11</v>
      </c>
      <c r="B684" s="54" t="s">
        <v>218</v>
      </c>
      <c r="C684" s="53" t="s">
        <v>540</v>
      </c>
      <c r="D684" s="55">
        <v>1</v>
      </c>
      <c r="E684" s="94">
        <v>15000</v>
      </c>
      <c r="F684" s="96">
        <v>15000</v>
      </c>
      <c r="G684" s="98">
        <v>0</v>
      </c>
      <c r="H684" s="94">
        <v>6000</v>
      </c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customFormat="1" ht="24.2" customHeight="1" x14ac:dyDescent="0.25">
      <c r="A685" s="53">
        <v>12</v>
      </c>
      <c r="B685" s="54" t="s">
        <v>666</v>
      </c>
      <c r="C685" s="53" t="s">
        <v>662</v>
      </c>
      <c r="D685" s="55">
        <v>1</v>
      </c>
      <c r="E685" s="94">
        <v>402741</v>
      </c>
      <c r="F685" s="96">
        <v>402741</v>
      </c>
      <c r="G685" s="98">
        <v>0</v>
      </c>
      <c r="H685" s="94">
        <v>174507.6753</v>
      </c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customFormat="1" ht="24.2" customHeight="1" x14ac:dyDescent="0.25">
      <c r="A686" s="53">
        <v>13</v>
      </c>
      <c r="B686" s="54" t="s">
        <v>667</v>
      </c>
      <c r="C686" s="53" t="s">
        <v>662</v>
      </c>
      <c r="D686" s="55">
        <v>1</v>
      </c>
      <c r="E686" s="94">
        <v>326673</v>
      </c>
      <c r="F686" s="96">
        <v>326673</v>
      </c>
      <c r="G686" s="98">
        <v>0</v>
      </c>
      <c r="H686" s="94">
        <v>223215.66089999999</v>
      </c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s="19" customFormat="1" ht="15" x14ac:dyDescent="0.2">
      <c r="A687" s="53">
        <v>14</v>
      </c>
      <c r="B687" s="189" t="s">
        <v>802</v>
      </c>
      <c r="C687" s="86" t="s">
        <v>207</v>
      </c>
      <c r="D687" s="33">
        <v>1</v>
      </c>
      <c r="E687" s="104">
        <f>F687</f>
        <v>19900</v>
      </c>
      <c r="F687" s="105">
        <v>19900</v>
      </c>
      <c r="G687" s="165"/>
      <c r="H687" s="104">
        <v>11940</v>
      </c>
    </row>
    <row r="688" spans="1:26" s="28" customFormat="1" ht="25.15" customHeight="1" x14ac:dyDescent="0.25">
      <c r="A688" s="25">
        <v>10</v>
      </c>
      <c r="B688" s="190" t="s">
        <v>531</v>
      </c>
      <c r="C688" s="25"/>
      <c r="D688" s="35">
        <f>SUM(D689:D708)</f>
        <v>20</v>
      </c>
      <c r="E688" s="127">
        <f>SUM(E689:E708)</f>
        <v>1303414.5930000001</v>
      </c>
      <c r="F688" s="127">
        <f t="shared" ref="F688:H688" si="48">SUM(F689:F708)</f>
        <v>1303414.5930000001</v>
      </c>
      <c r="G688" s="164">
        <f t="shared" si="48"/>
        <v>0</v>
      </c>
      <c r="H688" s="127">
        <f t="shared" si="48"/>
        <v>355071.82380690001</v>
      </c>
    </row>
    <row r="689" spans="1:26" customFormat="1" ht="24.4" customHeight="1" x14ac:dyDescent="0.25">
      <c r="A689" s="26" t="s">
        <v>164</v>
      </c>
      <c r="B689" s="182" t="s">
        <v>543</v>
      </c>
      <c r="C689" s="26" t="s">
        <v>544</v>
      </c>
      <c r="D689" s="41">
        <v>1</v>
      </c>
      <c r="E689" s="104">
        <v>28270</v>
      </c>
      <c r="F689" s="128">
        <v>28270</v>
      </c>
      <c r="G689" s="170"/>
      <c r="H689" s="104">
        <v>1413.5</v>
      </c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customFormat="1" ht="17.100000000000001" customHeight="1" x14ac:dyDescent="0.25">
      <c r="A690" s="26" t="s">
        <v>166</v>
      </c>
      <c r="B690" s="182" t="s">
        <v>14</v>
      </c>
      <c r="C690" s="26" t="s">
        <v>200</v>
      </c>
      <c r="D690" s="41">
        <v>1</v>
      </c>
      <c r="E690" s="104">
        <v>10395</v>
      </c>
      <c r="F690" s="128">
        <v>10395</v>
      </c>
      <c r="G690" s="170"/>
      <c r="H690" s="104">
        <v>519.75</v>
      </c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customFormat="1" ht="25.15" customHeight="1" x14ac:dyDescent="0.25">
      <c r="A691" s="26" t="s">
        <v>168</v>
      </c>
      <c r="B691" s="182" t="s">
        <v>545</v>
      </c>
      <c r="C691" s="26" t="s">
        <v>544</v>
      </c>
      <c r="D691" s="41">
        <v>1</v>
      </c>
      <c r="E691" s="104">
        <v>12299</v>
      </c>
      <c r="F691" s="128">
        <v>12299</v>
      </c>
      <c r="G691" s="170"/>
      <c r="H691" s="104">
        <v>0</v>
      </c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customFormat="1" ht="24.4" customHeight="1" x14ac:dyDescent="0.25">
      <c r="A692" s="26" t="s">
        <v>169</v>
      </c>
      <c r="B692" s="182" t="s">
        <v>546</v>
      </c>
      <c r="C692" s="26" t="s">
        <v>544</v>
      </c>
      <c r="D692" s="41">
        <v>1</v>
      </c>
      <c r="E692" s="104">
        <v>340000</v>
      </c>
      <c r="F692" s="128">
        <v>340000</v>
      </c>
      <c r="G692" s="170"/>
      <c r="H692" s="104">
        <v>161500</v>
      </c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customFormat="1" ht="25.15" customHeight="1" x14ac:dyDescent="0.25">
      <c r="A693" s="26" t="s">
        <v>270</v>
      </c>
      <c r="B693" s="182" t="s">
        <v>547</v>
      </c>
      <c r="C693" s="26" t="s">
        <v>544</v>
      </c>
      <c r="D693" s="41">
        <v>1</v>
      </c>
      <c r="E693" s="104">
        <v>37900</v>
      </c>
      <c r="F693" s="128">
        <v>37900</v>
      </c>
      <c r="G693" s="170"/>
      <c r="H693" s="104">
        <v>11370</v>
      </c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customFormat="1" ht="24.4" customHeight="1" x14ac:dyDescent="0.25">
      <c r="A694" s="26" t="s">
        <v>271</v>
      </c>
      <c r="B694" s="182" t="s">
        <v>548</v>
      </c>
      <c r="C694" s="26" t="s">
        <v>544</v>
      </c>
      <c r="D694" s="41">
        <v>1</v>
      </c>
      <c r="E694" s="104">
        <v>10545</v>
      </c>
      <c r="F694" s="128">
        <v>10545</v>
      </c>
      <c r="G694" s="170"/>
      <c r="H694" s="104">
        <v>4218</v>
      </c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customFormat="1" ht="24.4" customHeight="1" x14ac:dyDescent="0.25">
      <c r="A695" s="26" t="s">
        <v>273</v>
      </c>
      <c r="B695" s="182" t="s">
        <v>186</v>
      </c>
      <c r="C695" s="26" t="s">
        <v>549</v>
      </c>
      <c r="D695" s="41">
        <v>1</v>
      </c>
      <c r="E695" s="104">
        <v>11420</v>
      </c>
      <c r="F695" s="128">
        <v>11420</v>
      </c>
      <c r="G695" s="170"/>
      <c r="H695" s="104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customFormat="1" ht="17.850000000000001" customHeight="1" x14ac:dyDescent="0.25">
      <c r="A696" s="26" t="s">
        <v>275</v>
      </c>
      <c r="B696" s="182" t="s">
        <v>64</v>
      </c>
      <c r="C696" s="26" t="s">
        <v>550</v>
      </c>
      <c r="D696" s="41">
        <v>1</v>
      </c>
      <c r="E696" s="104">
        <v>11500</v>
      </c>
      <c r="F696" s="128">
        <v>11500</v>
      </c>
      <c r="G696" s="170"/>
      <c r="H696" s="104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customFormat="1" ht="17.100000000000001" customHeight="1" x14ac:dyDescent="0.25">
      <c r="A697" s="26" t="s">
        <v>277</v>
      </c>
      <c r="B697" s="182" t="s">
        <v>472</v>
      </c>
      <c r="C697" s="26" t="s">
        <v>200</v>
      </c>
      <c r="D697" s="41">
        <v>1</v>
      </c>
      <c r="E697" s="104">
        <v>10799.8</v>
      </c>
      <c r="F697" s="128">
        <v>10799.8</v>
      </c>
      <c r="G697" s="170"/>
      <c r="H697" s="104">
        <v>2159.96</v>
      </c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customFormat="1" ht="25.15" customHeight="1" x14ac:dyDescent="0.25">
      <c r="A698" s="26" t="s">
        <v>278</v>
      </c>
      <c r="B698" s="182" t="s">
        <v>551</v>
      </c>
      <c r="C698" s="26" t="s">
        <v>544</v>
      </c>
      <c r="D698" s="41">
        <v>1</v>
      </c>
      <c r="E698" s="104">
        <v>10000</v>
      </c>
      <c r="F698" s="128">
        <v>10000</v>
      </c>
      <c r="G698" s="170"/>
      <c r="H698" s="104">
        <v>4000</v>
      </c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customFormat="1" ht="24.4" customHeight="1" x14ac:dyDescent="0.25">
      <c r="A699" s="26" t="s">
        <v>279</v>
      </c>
      <c r="B699" s="182" t="s">
        <v>552</v>
      </c>
      <c r="C699" s="26" t="s">
        <v>544</v>
      </c>
      <c r="D699" s="41">
        <v>1</v>
      </c>
      <c r="E699" s="104">
        <v>9000</v>
      </c>
      <c r="F699" s="128">
        <v>9000</v>
      </c>
      <c r="G699" s="170"/>
      <c r="H699" s="104">
        <v>3600</v>
      </c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customFormat="1" ht="25.15" customHeight="1" x14ac:dyDescent="0.25">
      <c r="A700" s="26" t="s">
        <v>281</v>
      </c>
      <c r="B700" s="182" t="s">
        <v>190</v>
      </c>
      <c r="C700" s="26" t="s">
        <v>544</v>
      </c>
      <c r="D700" s="41">
        <v>1</v>
      </c>
      <c r="E700" s="104">
        <v>9000</v>
      </c>
      <c r="F700" s="128">
        <v>9000</v>
      </c>
      <c r="G700" s="170"/>
      <c r="H700" s="104">
        <v>3600</v>
      </c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customFormat="1" ht="24.4" customHeight="1" x14ac:dyDescent="0.25">
      <c r="A701" s="26" t="s">
        <v>282</v>
      </c>
      <c r="B701" s="182" t="s">
        <v>218</v>
      </c>
      <c r="C701" s="26" t="s">
        <v>544</v>
      </c>
      <c r="D701" s="41">
        <v>1</v>
      </c>
      <c r="E701" s="104">
        <v>15000</v>
      </c>
      <c r="F701" s="128">
        <v>15000</v>
      </c>
      <c r="G701" s="170"/>
      <c r="H701" s="104">
        <v>6000</v>
      </c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customFormat="1" ht="24.4" customHeight="1" x14ac:dyDescent="0.25">
      <c r="A702" s="26" t="s">
        <v>284</v>
      </c>
      <c r="B702" s="182" t="s">
        <v>553</v>
      </c>
      <c r="C702" s="26" t="s">
        <v>544</v>
      </c>
      <c r="D702" s="41">
        <v>1</v>
      </c>
      <c r="E702" s="104">
        <v>312434</v>
      </c>
      <c r="F702" s="128">
        <v>312434</v>
      </c>
      <c r="G702" s="170"/>
      <c r="H702" s="104">
        <v>23432.550000000003</v>
      </c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customFormat="1" ht="25.15" customHeight="1" x14ac:dyDescent="0.25">
      <c r="A703" s="26" t="s">
        <v>285</v>
      </c>
      <c r="B703" s="182" t="s">
        <v>554</v>
      </c>
      <c r="C703" s="26" t="s">
        <v>544</v>
      </c>
      <c r="D703" s="41">
        <v>1</v>
      </c>
      <c r="E703" s="104">
        <v>336207.37400000001</v>
      </c>
      <c r="F703" s="128">
        <v>336207.37400000001</v>
      </c>
      <c r="G703" s="170"/>
      <c r="H703" s="104">
        <v>95247.546354200007</v>
      </c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customFormat="1" ht="24.4" customHeight="1" x14ac:dyDescent="0.25">
      <c r="A704" s="26" t="s">
        <v>287</v>
      </c>
      <c r="B704" s="182" t="s">
        <v>554</v>
      </c>
      <c r="C704" s="26" t="s">
        <v>544</v>
      </c>
      <c r="D704" s="41">
        <v>1</v>
      </c>
      <c r="E704" s="104">
        <v>92024.418999999994</v>
      </c>
      <c r="F704" s="128">
        <v>92024.418999999994</v>
      </c>
      <c r="G704" s="170"/>
      <c r="H704" s="104">
        <v>26070.517452700002</v>
      </c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customFormat="1" ht="24.4" customHeight="1" x14ac:dyDescent="0.25">
      <c r="A705" s="26" t="s">
        <v>289</v>
      </c>
      <c r="B705" s="182" t="s">
        <v>555</v>
      </c>
      <c r="C705" s="26" t="s">
        <v>544</v>
      </c>
      <c r="D705" s="41">
        <v>1</v>
      </c>
      <c r="E705" s="104">
        <v>10610</v>
      </c>
      <c r="F705" s="128">
        <v>10610</v>
      </c>
      <c r="G705" s="170"/>
      <c r="H705" s="104">
        <v>0</v>
      </c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customFormat="1" ht="25.15" customHeight="1" x14ac:dyDescent="0.25">
      <c r="A706" s="26" t="s">
        <v>291</v>
      </c>
      <c r="B706" s="182" t="s">
        <v>555</v>
      </c>
      <c r="C706" s="26" t="s">
        <v>544</v>
      </c>
      <c r="D706" s="41">
        <v>1</v>
      </c>
      <c r="E706" s="104">
        <v>10610</v>
      </c>
      <c r="F706" s="128">
        <v>10610</v>
      </c>
      <c r="G706" s="170"/>
      <c r="H706" s="104">
        <v>0</v>
      </c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customFormat="1" ht="17.100000000000001" customHeight="1" x14ac:dyDescent="0.25">
      <c r="A707" s="26" t="s">
        <v>293</v>
      </c>
      <c r="B707" s="182" t="s">
        <v>556</v>
      </c>
      <c r="C707" s="26" t="s">
        <v>550</v>
      </c>
      <c r="D707" s="41">
        <v>1</v>
      </c>
      <c r="E707" s="104">
        <v>5500</v>
      </c>
      <c r="F707" s="128">
        <v>5500</v>
      </c>
      <c r="G707" s="170"/>
      <c r="H707" s="104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s="19" customFormat="1" ht="15" x14ac:dyDescent="0.2">
      <c r="A708" s="26" t="s">
        <v>295</v>
      </c>
      <c r="B708" s="189" t="s">
        <v>802</v>
      </c>
      <c r="C708" s="86" t="s">
        <v>207</v>
      </c>
      <c r="D708" s="33">
        <v>1</v>
      </c>
      <c r="E708" s="104">
        <f>F708</f>
        <v>19900</v>
      </c>
      <c r="F708" s="105">
        <v>19900</v>
      </c>
      <c r="G708" s="165"/>
      <c r="H708" s="104">
        <v>11940</v>
      </c>
    </row>
    <row r="709" spans="1:26" s="28" customFormat="1" ht="25.15" customHeight="1" x14ac:dyDescent="0.25">
      <c r="A709" s="25">
        <v>11</v>
      </c>
      <c r="B709" s="190" t="s">
        <v>532</v>
      </c>
      <c r="C709" s="25"/>
      <c r="D709" s="48">
        <f>SUM(D710:D725)</f>
        <v>17</v>
      </c>
      <c r="E709" s="122">
        <f>SUM(E710:E725)</f>
        <v>1070462.5619999999</v>
      </c>
      <c r="F709" s="122">
        <f t="shared" ref="F709:H709" si="49">SUM(F710:F725)</f>
        <v>38900</v>
      </c>
      <c r="G709" s="164">
        <f t="shared" si="49"/>
        <v>1031562.5619999999</v>
      </c>
      <c r="H709" s="122">
        <f t="shared" si="49"/>
        <v>260695.79430000001</v>
      </c>
    </row>
    <row r="710" spans="1:26" customFormat="1" ht="24.4" customHeight="1" x14ac:dyDescent="0.25">
      <c r="A710" s="26">
        <v>1</v>
      </c>
      <c r="B710" s="182" t="s">
        <v>22</v>
      </c>
      <c r="C710" s="26" t="s">
        <v>668</v>
      </c>
      <c r="D710" s="41">
        <v>1</v>
      </c>
      <c r="E710" s="104">
        <v>10395</v>
      </c>
      <c r="F710" s="105">
        <v>0</v>
      </c>
      <c r="G710" s="153">
        <v>10395</v>
      </c>
      <c r="H710" s="104">
        <v>519.75</v>
      </c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customFormat="1" ht="24.4" customHeight="1" x14ac:dyDescent="0.25">
      <c r="A711" s="26">
        <v>2</v>
      </c>
      <c r="B711" s="182" t="s">
        <v>669</v>
      </c>
      <c r="C711" s="26" t="s">
        <v>668</v>
      </c>
      <c r="D711" s="41">
        <v>1</v>
      </c>
      <c r="E711" s="104">
        <v>28270</v>
      </c>
      <c r="F711" s="105">
        <v>0</v>
      </c>
      <c r="G711" s="153">
        <v>28270</v>
      </c>
      <c r="H711" s="104">
        <v>1413.5</v>
      </c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customFormat="1" ht="25.15" customHeight="1" x14ac:dyDescent="0.25">
      <c r="A712" s="26">
        <v>3</v>
      </c>
      <c r="B712" s="182" t="s">
        <v>670</v>
      </c>
      <c r="C712" s="26" t="s">
        <v>668</v>
      </c>
      <c r="D712" s="41">
        <v>1</v>
      </c>
      <c r="E712" s="104">
        <v>381700</v>
      </c>
      <c r="F712" s="105">
        <v>0</v>
      </c>
      <c r="G712" s="153">
        <v>381700</v>
      </c>
      <c r="H712" s="104">
        <v>28627.5</v>
      </c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customFormat="1" ht="24.4" customHeight="1" x14ac:dyDescent="0.25">
      <c r="A713" s="26">
        <v>4</v>
      </c>
      <c r="B713" s="182" t="s">
        <v>538</v>
      </c>
      <c r="C713" s="26" t="s">
        <v>668</v>
      </c>
      <c r="D713" s="41">
        <v>1</v>
      </c>
      <c r="E713" s="104">
        <v>17225</v>
      </c>
      <c r="F713" s="105">
        <v>0</v>
      </c>
      <c r="G713" s="153">
        <v>17225</v>
      </c>
      <c r="H713" s="104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customFormat="1" ht="24.4" customHeight="1" x14ac:dyDescent="0.25">
      <c r="A714" s="26">
        <v>5</v>
      </c>
      <c r="B714" s="182" t="s">
        <v>671</v>
      </c>
      <c r="C714" s="26" t="s">
        <v>668</v>
      </c>
      <c r="D714" s="41">
        <v>1</v>
      </c>
      <c r="E714" s="104">
        <v>37500</v>
      </c>
      <c r="F714" s="105">
        <v>0</v>
      </c>
      <c r="G714" s="153">
        <v>37500</v>
      </c>
      <c r="H714" s="104">
        <v>11250</v>
      </c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customFormat="1" ht="25.15" customHeight="1" x14ac:dyDescent="0.25">
      <c r="A715" s="26">
        <v>6</v>
      </c>
      <c r="B715" s="182" t="s">
        <v>672</v>
      </c>
      <c r="C715" s="26" t="s">
        <v>668</v>
      </c>
      <c r="D715" s="41">
        <v>1</v>
      </c>
      <c r="E715" s="104">
        <v>12381.562</v>
      </c>
      <c r="F715" s="105">
        <v>0</v>
      </c>
      <c r="G715" s="153">
        <v>12381.562</v>
      </c>
      <c r="H715" s="104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customFormat="1" ht="24.4" customHeight="1" x14ac:dyDescent="0.25">
      <c r="A716" s="26">
        <v>7</v>
      </c>
      <c r="B716" s="182" t="s">
        <v>93</v>
      </c>
      <c r="C716" s="26" t="s">
        <v>668</v>
      </c>
      <c r="D716" s="41">
        <v>1</v>
      </c>
      <c r="E716" s="104">
        <v>11500</v>
      </c>
      <c r="F716" s="105">
        <v>0</v>
      </c>
      <c r="G716" s="153">
        <v>11500</v>
      </c>
      <c r="H716" s="104">
        <v>2300</v>
      </c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customFormat="1" ht="24.4" customHeight="1" x14ac:dyDescent="0.25">
      <c r="A717" s="26">
        <v>8</v>
      </c>
      <c r="B717" s="182" t="s">
        <v>673</v>
      </c>
      <c r="C717" s="26" t="s">
        <v>668</v>
      </c>
      <c r="D717" s="41">
        <v>1</v>
      </c>
      <c r="E717" s="104">
        <v>11420</v>
      </c>
      <c r="F717" s="105">
        <v>0</v>
      </c>
      <c r="G717" s="153">
        <v>11420</v>
      </c>
      <c r="H717" s="104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customFormat="1" ht="25.15" customHeight="1" x14ac:dyDescent="0.25">
      <c r="A718" s="26">
        <v>9</v>
      </c>
      <c r="B718" s="182" t="s">
        <v>674</v>
      </c>
      <c r="C718" s="26" t="s">
        <v>668</v>
      </c>
      <c r="D718" s="41">
        <v>2</v>
      </c>
      <c r="E718" s="104">
        <v>120000</v>
      </c>
      <c r="F718" s="105">
        <v>0</v>
      </c>
      <c r="G718" s="153">
        <v>120000</v>
      </c>
      <c r="H718" s="104">
        <v>36000</v>
      </c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customFormat="1" ht="24.4" customHeight="1" x14ac:dyDescent="0.25">
      <c r="A719" s="26">
        <v>10</v>
      </c>
      <c r="B719" s="182" t="s">
        <v>675</v>
      </c>
      <c r="C719" s="26" t="s">
        <v>676</v>
      </c>
      <c r="D719" s="41">
        <v>1</v>
      </c>
      <c r="E719" s="104">
        <v>10000</v>
      </c>
      <c r="F719" s="105">
        <v>10000</v>
      </c>
      <c r="G719" s="153">
        <v>0</v>
      </c>
      <c r="H719" s="104">
        <v>4000</v>
      </c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customFormat="1" ht="17.850000000000001" customHeight="1" x14ac:dyDescent="0.25">
      <c r="A720" s="26">
        <v>11</v>
      </c>
      <c r="B720" s="182" t="s">
        <v>250</v>
      </c>
      <c r="C720" s="26" t="s">
        <v>676</v>
      </c>
      <c r="D720" s="41">
        <v>1</v>
      </c>
      <c r="E720" s="104">
        <v>9000</v>
      </c>
      <c r="F720" s="105">
        <v>9000</v>
      </c>
      <c r="G720" s="153">
        <v>0</v>
      </c>
      <c r="H720" s="104">
        <v>3600</v>
      </c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customFormat="1" ht="24.4" customHeight="1" x14ac:dyDescent="0.25">
      <c r="A721" s="26">
        <v>12</v>
      </c>
      <c r="B721" s="182" t="s">
        <v>216</v>
      </c>
      <c r="C721" s="26" t="s">
        <v>668</v>
      </c>
      <c r="D721" s="41">
        <v>1</v>
      </c>
      <c r="E721" s="104">
        <v>9000</v>
      </c>
      <c r="F721" s="105">
        <v>0</v>
      </c>
      <c r="G721" s="153">
        <v>9000</v>
      </c>
      <c r="H721" s="104">
        <v>0</v>
      </c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customFormat="1" ht="24.4" customHeight="1" x14ac:dyDescent="0.25">
      <c r="A722" s="26">
        <v>13</v>
      </c>
      <c r="B722" s="182" t="s">
        <v>218</v>
      </c>
      <c r="C722" s="26" t="s">
        <v>668</v>
      </c>
      <c r="D722" s="41">
        <v>1</v>
      </c>
      <c r="E722" s="104">
        <v>15000</v>
      </c>
      <c r="F722" s="105">
        <v>0</v>
      </c>
      <c r="G722" s="153">
        <v>15000</v>
      </c>
      <c r="H722" s="104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customFormat="1" ht="25.15" customHeight="1" x14ac:dyDescent="0.25">
      <c r="A723" s="26">
        <v>14</v>
      </c>
      <c r="B723" s="182" t="s">
        <v>677</v>
      </c>
      <c r="C723" s="26" t="s">
        <v>668</v>
      </c>
      <c r="D723" s="41">
        <v>1</v>
      </c>
      <c r="E723" s="104">
        <v>371671</v>
      </c>
      <c r="F723" s="105">
        <v>0</v>
      </c>
      <c r="G723" s="153">
        <v>371671</v>
      </c>
      <c r="H723" s="104">
        <v>161045.04430000001</v>
      </c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customFormat="1" ht="24.4" customHeight="1" x14ac:dyDescent="0.25">
      <c r="A724" s="26">
        <v>15</v>
      </c>
      <c r="B724" s="182" t="s">
        <v>81</v>
      </c>
      <c r="C724" s="26" t="s">
        <v>668</v>
      </c>
      <c r="D724" s="41">
        <v>1</v>
      </c>
      <c r="E724" s="104">
        <v>5500</v>
      </c>
      <c r="F724" s="105">
        <v>0</v>
      </c>
      <c r="G724" s="153">
        <v>5500</v>
      </c>
      <c r="H724" s="104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s="19" customFormat="1" ht="15" x14ac:dyDescent="0.2">
      <c r="A725" s="26">
        <v>16</v>
      </c>
      <c r="B725" s="189" t="s">
        <v>802</v>
      </c>
      <c r="C725" s="86" t="s">
        <v>207</v>
      </c>
      <c r="D725" s="33">
        <v>1</v>
      </c>
      <c r="E725" s="104">
        <f>F725</f>
        <v>19900</v>
      </c>
      <c r="F725" s="105">
        <v>19900</v>
      </c>
      <c r="G725" s="165"/>
      <c r="H725" s="104">
        <v>11940</v>
      </c>
    </row>
    <row r="726" spans="1:26" s="28" customFormat="1" ht="17.850000000000001" customHeight="1" x14ac:dyDescent="0.25">
      <c r="A726" s="25">
        <v>12</v>
      </c>
      <c r="B726" s="190" t="s">
        <v>850</v>
      </c>
      <c r="C726" s="25"/>
      <c r="D726" s="46">
        <f>SUM(D727:D801)</f>
        <v>75</v>
      </c>
      <c r="E726" s="122">
        <f>SUM(E727:E801)</f>
        <v>1864284</v>
      </c>
      <c r="F726" s="122">
        <f>SUM(F727:F801)</f>
        <v>227550</v>
      </c>
      <c r="G726" s="122">
        <f>SUM(G727:G801)</f>
        <v>1609194</v>
      </c>
      <c r="H726" s="122">
        <f>SUM(H727:H801)</f>
        <v>931299.9216999989</v>
      </c>
    </row>
    <row r="727" spans="1:26" customFormat="1" ht="16.899999999999999" customHeight="1" x14ac:dyDescent="0.25">
      <c r="A727" s="69">
        <v>1</v>
      </c>
      <c r="B727" s="70" t="s">
        <v>253</v>
      </c>
      <c r="C727" s="69" t="s">
        <v>267</v>
      </c>
      <c r="D727" s="71">
        <v>1</v>
      </c>
      <c r="E727" s="94">
        <v>13500</v>
      </c>
      <c r="F727" s="96">
        <v>13500</v>
      </c>
      <c r="G727" s="98">
        <v>0</v>
      </c>
      <c r="H727" s="94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customFormat="1" ht="24.2" customHeight="1" x14ac:dyDescent="0.25">
      <c r="A728" s="69">
        <v>2</v>
      </c>
      <c r="B728" s="70" t="s">
        <v>157</v>
      </c>
      <c r="C728" s="69" t="s">
        <v>254</v>
      </c>
      <c r="D728" s="71">
        <v>1</v>
      </c>
      <c r="E728" s="94">
        <v>85250</v>
      </c>
      <c r="F728" s="96">
        <v>0</v>
      </c>
      <c r="G728" s="98">
        <v>85250</v>
      </c>
      <c r="H728" s="94">
        <v>17050</v>
      </c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customFormat="1" ht="24.95" customHeight="1" x14ac:dyDescent="0.25">
      <c r="A729" s="69">
        <v>3</v>
      </c>
      <c r="B729" s="70" t="s">
        <v>198</v>
      </c>
      <c r="C729" s="69" t="s">
        <v>254</v>
      </c>
      <c r="D729" s="71">
        <v>1</v>
      </c>
      <c r="E729" s="94">
        <v>7800</v>
      </c>
      <c r="F729" s="96">
        <v>7800</v>
      </c>
      <c r="G729" s="98">
        <v>0</v>
      </c>
      <c r="H729" s="94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customFormat="1" ht="24.2" customHeight="1" x14ac:dyDescent="0.25">
      <c r="A730" s="69">
        <v>4</v>
      </c>
      <c r="B730" s="70" t="s">
        <v>255</v>
      </c>
      <c r="C730" s="69" t="s">
        <v>254</v>
      </c>
      <c r="D730" s="71">
        <v>1</v>
      </c>
      <c r="E730" s="94">
        <v>19850</v>
      </c>
      <c r="F730" s="96">
        <v>19850</v>
      </c>
      <c r="G730" s="98">
        <v>0</v>
      </c>
      <c r="H730" s="94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customFormat="1" ht="24.95" customHeight="1" x14ac:dyDescent="0.25">
      <c r="A731" s="69">
        <v>5</v>
      </c>
      <c r="B731" s="70" t="s">
        <v>252</v>
      </c>
      <c r="C731" s="69" t="s">
        <v>197</v>
      </c>
      <c r="D731" s="71">
        <v>1</v>
      </c>
      <c r="E731" s="94">
        <v>59850</v>
      </c>
      <c r="F731" s="96">
        <v>0</v>
      </c>
      <c r="G731" s="98">
        <v>59850</v>
      </c>
      <c r="H731" s="94">
        <v>8977.5</v>
      </c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customFormat="1" ht="24.2" customHeight="1" x14ac:dyDescent="0.25">
      <c r="A732" s="69">
        <v>6</v>
      </c>
      <c r="B732" s="70" t="s">
        <v>159</v>
      </c>
      <c r="C732" s="69" t="s">
        <v>254</v>
      </c>
      <c r="D732" s="71">
        <v>1</v>
      </c>
      <c r="E732" s="94">
        <v>10545</v>
      </c>
      <c r="F732" s="96">
        <v>0</v>
      </c>
      <c r="G732" s="98">
        <v>10545</v>
      </c>
      <c r="H732" s="94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customFormat="1" ht="17.649999999999999" customHeight="1" x14ac:dyDescent="0.25">
      <c r="A733" s="69">
        <v>7</v>
      </c>
      <c r="B733" s="70" t="s">
        <v>256</v>
      </c>
      <c r="C733" s="69" t="s">
        <v>257</v>
      </c>
      <c r="D733" s="71">
        <v>1</v>
      </c>
      <c r="E733" s="94">
        <v>9999</v>
      </c>
      <c r="F733" s="96">
        <v>0</v>
      </c>
      <c r="G733" s="98">
        <v>9999</v>
      </c>
      <c r="H733" s="94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customFormat="1" ht="17.649999999999999" customHeight="1" x14ac:dyDescent="0.25">
      <c r="A734" s="69">
        <v>8</v>
      </c>
      <c r="B734" s="70" t="s">
        <v>256</v>
      </c>
      <c r="C734" s="69" t="s">
        <v>257</v>
      </c>
      <c r="D734" s="71">
        <v>1</v>
      </c>
      <c r="E734" s="94">
        <v>9999</v>
      </c>
      <c r="F734" s="96">
        <v>0</v>
      </c>
      <c r="G734" s="98">
        <v>9999</v>
      </c>
      <c r="H734" s="94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customFormat="1" ht="16.899999999999999" customHeight="1" x14ac:dyDescent="0.25">
      <c r="A735" s="69">
        <v>9</v>
      </c>
      <c r="B735" s="70" t="s">
        <v>256</v>
      </c>
      <c r="C735" s="69" t="s">
        <v>257</v>
      </c>
      <c r="D735" s="71">
        <v>1</v>
      </c>
      <c r="E735" s="94">
        <v>9999</v>
      </c>
      <c r="F735" s="96">
        <v>0</v>
      </c>
      <c r="G735" s="98">
        <v>9999</v>
      </c>
      <c r="H735" s="94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customFormat="1" ht="17.649999999999999" customHeight="1" x14ac:dyDescent="0.25">
      <c r="A736" s="69">
        <v>10</v>
      </c>
      <c r="B736" s="70" t="s">
        <v>256</v>
      </c>
      <c r="C736" s="69" t="s">
        <v>257</v>
      </c>
      <c r="D736" s="71">
        <v>1</v>
      </c>
      <c r="E736" s="94">
        <v>9999</v>
      </c>
      <c r="F736" s="96">
        <v>0</v>
      </c>
      <c r="G736" s="98">
        <v>9999</v>
      </c>
      <c r="H736" s="94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customFormat="1" ht="17.649999999999999" customHeight="1" x14ac:dyDescent="0.25">
      <c r="A737" s="69">
        <v>11</v>
      </c>
      <c r="B737" s="70" t="s">
        <v>256</v>
      </c>
      <c r="C737" s="69" t="s">
        <v>257</v>
      </c>
      <c r="D737" s="71">
        <v>1</v>
      </c>
      <c r="E737" s="94">
        <v>9999</v>
      </c>
      <c r="F737" s="96">
        <v>0</v>
      </c>
      <c r="G737" s="98">
        <v>9999</v>
      </c>
      <c r="H737" s="94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customFormat="1" ht="16.899999999999999" customHeight="1" x14ac:dyDescent="0.25">
      <c r="A738" s="69">
        <v>12</v>
      </c>
      <c r="B738" s="70" t="s">
        <v>256</v>
      </c>
      <c r="C738" s="69" t="s">
        <v>257</v>
      </c>
      <c r="D738" s="71">
        <v>1</v>
      </c>
      <c r="E738" s="94">
        <v>9999</v>
      </c>
      <c r="F738" s="96">
        <v>0</v>
      </c>
      <c r="G738" s="98">
        <v>9999</v>
      </c>
      <c r="H738" s="94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customFormat="1" ht="17.649999999999999" customHeight="1" x14ac:dyDescent="0.25">
      <c r="A739" s="69">
        <v>13</v>
      </c>
      <c r="B739" s="70" t="s">
        <v>256</v>
      </c>
      <c r="C739" s="69" t="s">
        <v>257</v>
      </c>
      <c r="D739" s="71">
        <v>1</v>
      </c>
      <c r="E739" s="94">
        <v>9999</v>
      </c>
      <c r="F739" s="96">
        <v>0</v>
      </c>
      <c r="G739" s="98">
        <v>9999</v>
      </c>
      <c r="H739" s="94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customFormat="1" ht="16.899999999999999" customHeight="1" x14ac:dyDescent="0.25">
      <c r="A740" s="69">
        <v>14</v>
      </c>
      <c r="B740" s="70" t="s">
        <v>256</v>
      </c>
      <c r="C740" s="69" t="s">
        <v>257</v>
      </c>
      <c r="D740" s="71">
        <v>1</v>
      </c>
      <c r="E740" s="94">
        <v>9999</v>
      </c>
      <c r="F740" s="96">
        <v>0</v>
      </c>
      <c r="G740" s="98">
        <v>9999</v>
      </c>
      <c r="H740" s="94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customFormat="1" ht="24.95" customHeight="1" x14ac:dyDescent="0.25">
      <c r="A741" s="69">
        <v>15</v>
      </c>
      <c r="B741" s="70" t="s">
        <v>160</v>
      </c>
      <c r="C741" s="69" t="s">
        <v>254</v>
      </c>
      <c r="D741" s="71">
        <v>1</v>
      </c>
      <c r="E741" s="94">
        <v>24875</v>
      </c>
      <c r="F741" s="96">
        <v>0</v>
      </c>
      <c r="G741" s="98">
        <v>24875</v>
      </c>
      <c r="H741" s="94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customFormat="1" ht="17.649999999999999" customHeight="1" x14ac:dyDescent="0.25">
      <c r="A742" s="69">
        <v>16</v>
      </c>
      <c r="B742" s="70" t="s">
        <v>28</v>
      </c>
      <c r="C742" s="69" t="s">
        <v>197</v>
      </c>
      <c r="D742" s="71">
        <v>1</v>
      </c>
      <c r="E742" s="94">
        <v>11500</v>
      </c>
      <c r="F742" s="96">
        <v>11500</v>
      </c>
      <c r="G742" s="98">
        <v>0</v>
      </c>
      <c r="H742" s="94">
        <v>0</v>
      </c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customFormat="1" ht="16.899999999999999" customHeight="1" x14ac:dyDescent="0.25">
      <c r="A743" s="69">
        <v>17</v>
      </c>
      <c r="B743" s="70" t="s">
        <v>28</v>
      </c>
      <c r="C743" s="69" t="s">
        <v>616</v>
      </c>
      <c r="D743" s="71">
        <v>1</v>
      </c>
      <c r="E743" s="94">
        <v>11500</v>
      </c>
      <c r="F743" s="96">
        <v>11500</v>
      </c>
      <c r="G743" s="98">
        <v>0</v>
      </c>
      <c r="H743" s="94">
        <v>0</v>
      </c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customFormat="1" ht="17.649999999999999" customHeight="1" x14ac:dyDescent="0.25">
      <c r="A744" s="69">
        <v>18</v>
      </c>
      <c r="B744" s="70" t="s">
        <v>28</v>
      </c>
      <c r="C744" s="69" t="s">
        <v>616</v>
      </c>
      <c r="D744" s="71">
        <v>1</v>
      </c>
      <c r="E744" s="94">
        <v>11500</v>
      </c>
      <c r="F744" s="96">
        <v>11500</v>
      </c>
      <c r="G744" s="98">
        <v>0</v>
      </c>
      <c r="H744" s="94">
        <v>0</v>
      </c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customFormat="1" ht="24.2" customHeight="1" x14ac:dyDescent="0.25">
      <c r="A745" s="69">
        <v>19</v>
      </c>
      <c r="B745" s="70" t="s">
        <v>214</v>
      </c>
      <c r="C745" s="69" t="s">
        <v>254</v>
      </c>
      <c r="D745" s="71">
        <v>1</v>
      </c>
      <c r="E745" s="94">
        <v>14450</v>
      </c>
      <c r="F745" s="96">
        <v>14450</v>
      </c>
      <c r="G745" s="98">
        <v>0</v>
      </c>
      <c r="H745" s="94">
        <v>1926.1850000000004</v>
      </c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customFormat="1" ht="24.95" customHeight="1" x14ac:dyDescent="0.25">
      <c r="A746" s="69">
        <v>20</v>
      </c>
      <c r="B746" s="70" t="s">
        <v>258</v>
      </c>
      <c r="C746" s="69" t="s">
        <v>254</v>
      </c>
      <c r="D746" s="71">
        <v>1</v>
      </c>
      <c r="E746" s="94">
        <v>9650</v>
      </c>
      <c r="F746" s="96">
        <v>9650</v>
      </c>
      <c r="G746" s="98">
        <v>0</v>
      </c>
      <c r="H746" s="94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customFormat="1" ht="24.2" customHeight="1" x14ac:dyDescent="0.25">
      <c r="A747" s="69">
        <v>21</v>
      </c>
      <c r="B747" s="70" t="s">
        <v>216</v>
      </c>
      <c r="C747" s="69" t="s">
        <v>254</v>
      </c>
      <c r="D747" s="71">
        <v>1</v>
      </c>
      <c r="E747" s="94">
        <v>9000</v>
      </c>
      <c r="F747" s="96">
        <v>9000</v>
      </c>
      <c r="G747" s="98">
        <v>0</v>
      </c>
      <c r="H747" s="94">
        <v>5400</v>
      </c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customFormat="1" ht="27.75" customHeight="1" x14ac:dyDescent="0.25">
      <c r="A748" s="69">
        <v>22</v>
      </c>
      <c r="B748" s="70" t="s">
        <v>217</v>
      </c>
      <c r="C748" s="69" t="s">
        <v>254</v>
      </c>
      <c r="D748" s="71">
        <v>1</v>
      </c>
      <c r="E748" s="94">
        <v>15000</v>
      </c>
      <c r="F748" s="96">
        <v>15000</v>
      </c>
      <c r="G748" s="98">
        <v>0</v>
      </c>
      <c r="H748" s="94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customFormat="1" ht="24.2" customHeight="1" x14ac:dyDescent="0.25">
      <c r="A749" s="69">
        <v>23</v>
      </c>
      <c r="B749" s="70" t="s">
        <v>218</v>
      </c>
      <c r="C749" s="69" t="s">
        <v>254</v>
      </c>
      <c r="D749" s="71">
        <v>1</v>
      </c>
      <c r="E749" s="94">
        <v>15000</v>
      </c>
      <c r="F749" s="96">
        <v>15000</v>
      </c>
      <c r="G749" s="98">
        <v>0</v>
      </c>
      <c r="H749" s="94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customFormat="1" ht="24.95" customHeight="1" x14ac:dyDescent="0.25">
      <c r="A750" s="69">
        <v>24</v>
      </c>
      <c r="B750" s="70" t="s">
        <v>259</v>
      </c>
      <c r="C750" s="69" t="s">
        <v>254</v>
      </c>
      <c r="D750" s="71">
        <v>1</v>
      </c>
      <c r="E750" s="94">
        <v>8900</v>
      </c>
      <c r="F750" s="96">
        <v>8900</v>
      </c>
      <c r="G750" s="98">
        <v>0</v>
      </c>
      <c r="H750" s="94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customFormat="1" ht="24.2" customHeight="1" x14ac:dyDescent="0.25">
      <c r="A751" s="69">
        <v>25</v>
      </c>
      <c r="B751" s="70" t="s">
        <v>260</v>
      </c>
      <c r="C751" s="69" t="s">
        <v>254</v>
      </c>
      <c r="D751" s="71">
        <v>1</v>
      </c>
      <c r="E751" s="94">
        <v>554899</v>
      </c>
      <c r="F751" s="96">
        <v>0</v>
      </c>
      <c r="G751" s="98">
        <v>554899</v>
      </c>
      <c r="H751" s="94">
        <v>184947.83669999999</v>
      </c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customFormat="1" ht="24.2" customHeight="1" x14ac:dyDescent="0.25">
      <c r="A752" s="69">
        <v>26</v>
      </c>
      <c r="B752" s="54" t="s">
        <v>804</v>
      </c>
      <c r="C752" s="53" t="s">
        <v>676</v>
      </c>
      <c r="D752" s="71">
        <v>1</v>
      </c>
      <c r="E752" s="94">
        <f>F752+G752</f>
        <v>19900</v>
      </c>
      <c r="F752" s="96">
        <v>19900</v>
      </c>
      <c r="G752" s="98"/>
      <c r="H752" s="94">
        <v>11940</v>
      </c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customFormat="1" ht="24.2" customHeight="1" x14ac:dyDescent="0.25">
      <c r="A753" s="69">
        <v>27</v>
      </c>
      <c r="B753" s="54" t="s">
        <v>805</v>
      </c>
      <c r="C753" s="53" t="s">
        <v>197</v>
      </c>
      <c r="D753" s="71">
        <v>1</v>
      </c>
      <c r="E753" s="94">
        <f>F753+G753</f>
        <v>20000</v>
      </c>
      <c r="F753" s="96">
        <v>20000</v>
      </c>
      <c r="G753" s="98"/>
      <c r="H753" s="94">
        <v>12000</v>
      </c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customFormat="1" ht="24.2" customHeight="1" x14ac:dyDescent="0.25">
      <c r="A754" s="69">
        <v>28</v>
      </c>
      <c r="B754" s="54" t="s">
        <v>851</v>
      </c>
      <c r="C754" s="53"/>
      <c r="D754" s="71">
        <v>1</v>
      </c>
      <c r="E754" s="94">
        <v>27540</v>
      </c>
      <c r="F754" s="96"/>
      <c r="G754" s="98"/>
      <c r="H754" s="94">
        <v>22032</v>
      </c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customFormat="1" ht="24.2" customHeight="1" x14ac:dyDescent="0.25">
      <c r="A755" s="69">
        <v>29</v>
      </c>
      <c r="B755" s="54" t="s">
        <v>852</v>
      </c>
      <c r="C755" s="53"/>
      <c r="D755" s="71">
        <v>1</v>
      </c>
      <c r="E755" s="94">
        <f>F755+G755</f>
        <v>10020</v>
      </c>
      <c r="F755" s="96"/>
      <c r="G755" s="98">
        <v>10020</v>
      </c>
      <c r="H755" s="94">
        <v>8016</v>
      </c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customFormat="1" ht="24.2" customHeight="1" x14ac:dyDescent="0.25">
      <c r="A756" s="69">
        <v>30</v>
      </c>
      <c r="B756" s="54" t="s">
        <v>853</v>
      </c>
      <c r="C756" s="53"/>
      <c r="D756" s="71">
        <v>1</v>
      </c>
      <c r="E756" s="94">
        <f>F756+G756</f>
        <v>11980</v>
      </c>
      <c r="F756" s="96"/>
      <c r="G756" s="98">
        <v>11980</v>
      </c>
      <c r="H756" s="94">
        <v>9584</v>
      </c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customFormat="1" ht="24.2" customHeight="1" x14ac:dyDescent="0.25">
      <c r="A757" s="69">
        <v>31</v>
      </c>
      <c r="B757" s="54" t="s">
        <v>854</v>
      </c>
      <c r="C757" s="53"/>
      <c r="D757" s="71">
        <v>1</v>
      </c>
      <c r="E757" s="94">
        <f t="shared" ref="E757:E799" si="50">F757+G757</f>
        <v>11170</v>
      </c>
      <c r="F757" s="96"/>
      <c r="G757" s="98">
        <v>11170</v>
      </c>
      <c r="H757" s="94">
        <v>8936</v>
      </c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customFormat="1" ht="24.2" customHeight="1" x14ac:dyDescent="0.25">
      <c r="A758" s="69">
        <v>32</v>
      </c>
      <c r="B758" s="238" t="s">
        <v>855</v>
      </c>
      <c r="C758" s="53"/>
      <c r="D758" s="71">
        <v>1</v>
      </c>
      <c r="E758" s="94">
        <f t="shared" si="50"/>
        <v>28408</v>
      </c>
      <c r="F758" s="96"/>
      <c r="G758" s="98">
        <v>28408</v>
      </c>
      <c r="H758" s="94">
        <v>22726.400000000001</v>
      </c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customFormat="1" ht="24.2" customHeight="1" x14ac:dyDescent="0.25">
      <c r="A759" s="69">
        <v>33</v>
      </c>
      <c r="B759" s="238" t="s">
        <v>856</v>
      </c>
      <c r="C759" s="53"/>
      <c r="D759" s="71">
        <v>1</v>
      </c>
      <c r="E759" s="94">
        <f t="shared" si="50"/>
        <v>28408</v>
      </c>
      <c r="F759" s="96"/>
      <c r="G759" s="98">
        <v>28408</v>
      </c>
      <c r="H759" s="94">
        <v>22726.400000000001</v>
      </c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customFormat="1" ht="24.2" customHeight="1" x14ac:dyDescent="0.25">
      <c r="A760" s="69">
        <v>34</v>
      </c>
      <c r="B760" s="238" t="s">
        <v>857</v>
      </c>
      <c r="C760" s="53"/>
      <c r="D760" s="71">
        <v>1</v>
      </c>
      <c r="E760" s="94">
        <f t="shared" si="50"/>
        <v>28408</v>
      </c>
      <c r="F760" s="96"/>
      <c r="G760" s="98">
        <v>28408</v>
      </c>
      <c r="H760" s="94">
        <v>22726.400000000001</v>
      </c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customFormat="1" ht="24.2" customHeight="1" x14ac:dyDescent="0.25">
      <c r="A761" s="69">
        <v>35</v>
      </c>
      <c r="B761" s="238" t="s">
        <v>858</v>
      </c>
      <c r="C761" s="53"/>
      <c r="D761" s="71">
        <v>1</v>
      </c>
      <c r="E761" s="94">
        <f t="shared" si="50"/>
        <v>28408</v>
      </c>
      <c r="F761" s="96"/>
      <c r="G761" s="98">
        <v>28408</v>
      </c>
      <c r="H761" s="94">
        <v>22726.400000000001</v>
      </c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customFormat="1" ht="24.2" customHeight="1" x14ac:dyDescent="0.25">
      <c r="A762" s="69">
        <v>36</v>
      </c>
      <c r="B762" s="238" t="s">
        <v>859</v>
      </c>
      <c r="C762" s="53"/>
      <c r="D762" s="71">
        <v>1</v>
      </c>
      <c r="E762" s="94">
        <f t="shared" si="50"/>
        <v>28408</v>
      </c>
      <c r="F762" s="96"/>
      <c r="G762" s="98">
        <v>28408</v>
      </c>
      <c r="H762" s="94">
        <v>22726.400000000001</v>
      </c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customFormat="1" ht="24.2" customHeight="1" x14ac:dyDescent="0.25">
      <c r="A763" s="69">
        <v>37</v>
      </c>
      <c r="B763" s="238" t="s">
        <v>860</v>
      </c>
      <c r="C763" s="53"/>
      <c r="D763" s="71">
        <v>1</v>
      </c>
      <c r="E763" s="94">
        <f t="shared" si="50"/>
        <v>28408</v>
      </c>
      <c r="F763" s="96"/>
      <c r="G763" s="98">
        <v>28408</v>
      </c>
      <c r="H763" s="94">
        <v>22726.400000000001</v>
      </c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customFormat="1" ht="24.2" customHeight="1" x14ac:dyDescent="0.25">
      <c r="A764" s="69">
        <v>38</v>
      </c>
      <c r="B764" s="238" t="s">
        <v>861</v>
      </c>
      <c r="C764" s="53"/>
      <c r="D764" s="71">
        <v>1</v>
      </c>
      <c r="E764" s="94">
        <f t="shared" si="50"/>
        <v>18650</v>
      </c>
      <c r="F764" s="96"/>
      <c r="G764" s="98">
        <v>18650</v>
      </c>
      <c r="H764" s="94">
        <v>14920</v>
      </c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customFormat="1" ht="24.2" customHeight="1" x14ac:dyDescent="0.25">
      <c r="A765" s="69">
        <v>39</v>
      </c>
      <c r="B765" s="238" t="s">
        <v>862</v>
      </c>
      <c r="C765" s="53"/>
      <c r="D765" s="71">
        <v>1</v>
      </c>
      <c r="E765" s="94">
        <f t="shared" si="50"/>
        <v>16329</v>
      </c>
      <c r="F765" s="96"/>
      <c r="G765" s="98">
        <v>16329</v>
      </c>
      <c r="H765" s="94">
        <v>13063.2</v>
      </c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customFormat="1" ht="24.2" customHeight="1" x14ac:dyDescent="0.25">
      <c r="A766" s="69">
        <v>40</v>
      </c>
      <c r="B766" s="238" t="s">
        <v>863</v>
      </c>
      <c r="C766" s="53"/>
      <c r="D766" s="71">
        <v>1</v>
      </c>
      <c r="E766" s="94">
        <f t="shared" si="50"/>
        <v>16329</v>
      </c>
      <c r="F766" s="96"/>
      <c r="G766" s="98">
        <v>16329</v>
      </c>
      <c r="H766" s="94">
        <v>13063.2</v>
      </c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customFormat="1" ht="24.2" customHeight="1" x14ac:dyDescent="0.25">
      <c r="A767" s="69">
        <v>41</v>
      </c>
      <c r="B767" s="238" t="s">
        <v>864</v>
      </c>
      <c r="C767" s="53"/>
      <c r="D767" s="71">
        <v>1</v>
      </c>
      <c r="E767" s="94">
        <f t="shared" si="50"/>
        <v>16329</v>
      </c>
      <c r="F767" s="96"/>
      <c r="G767" s="98">
        <v>16329</v>
      </c>
      <c r="H767" s="94">
        <v>13063.2</v>
      </c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customFormat="1" ht="24.2" customHeight="1" x14ac:dyDescent="0.25">
      <c r="A768" s="69">
        <v>42</v>
      </c>
      <c r="B768" s="238" t="s">
        <v>865</v>
      </c>
      <c r="C768" s="53"/>
      <c r="D768" s="71">
        <v>1</v>
      </c>
      <c r="E768" s="94">
        <f t="shared" si="50"/>
        <v>16329</v>
      </c>
      <c r="F768" s="96"/>
      <c r="G768" s="98">
        <v>16329</v>
      </c>
      <c r="H768" s="94">
        <v>13063.2</v>
      </c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customFormat="1" ht="24.2" customHeight="1" x14ac:dyDescent="0.25">
      <c r="A769" s="69">
        <v>43</v>
      </c>
      <c r="B769" s="238" t="s">
        <v>866</v>
      </c>
      <c r="C769" s="53"/>
      <c r="D769" s="71">
        <v>1</v>
      </c>
      <c r="E769" s="94">
        <f t="shared" si="50"/>
        <v>16329</v>
      </c>
      <c r="F769" s="96"/>
      <c r="G769" s="98">
        <v>16329</v>
      </c>
      <c r="H769" s="94">
        <v>13063.2</v>
      </c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customFormat="1" ht="24.2" customHeight="1" x14ac:dyDescent="0.25">
      <c r="A770" s="69">
        <v>44</v>
      </c>
      <c r="B770" s="238" t="s">
        <v>867</v>
      </c>
      <c r="C770" s="53"/>
      <c r="D770" s="71">
        <v>1</v>
      </c>
      <c r="E770" s="94">
        <f t="shared" si="50"/>
        <v>16329</v>
      </c>
      <c r="F770" s="96"/>
      <c r="G770" s="98">
        <v>16329</v>
      </c>
      <c r="H770" s="94">
        <v>13063.2</v>
      </c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customFormat="1" ht="24.2" customHeight="1" x14ac:dyDescent="0.25">
      <c r="A771" s="69">
        <v>45</v>
      </c>
      <c r="B771" s="238" t="s">
        <v>868</v>
      </c>
      <c r="C771" s="53"/>
      <c r="D771" s="71">
        <v>1</v>
      </c>
      <c r="E771" s="94">
        <f t="shared" si="50"/>
        <v>16329</v>
      </c>
      <c r="F771" s="96"/>
      <c r="G771" s="98">
        <v>16329</v>
      </c>
      <c r="H771" s="94">
        <v>13063.2</v>
      </c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customFormat="1" ht="24.2" customHeight="1" x14ac:dyDescent="0.25">
      <c r="A772" s="69">
        <v>46</v>
      </c>
      <c r="B772" s="238" t="s">
        <v>869</v>
      </c>
      <c r="C772" s="53"/>
      <c r="D772" s="71">
        <v>1</v>
      </c>
      <c r="E772" s="94">
        <f t="shared" si="50"/>
        <v>16329</v>
      </c>
      <c r="F772" s="96"/>
      <c r="G772" s="98">
        <v>16329</v>
      </c>
      <c r="H772" s="94">
        <v>13063.2</v>
      </c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customFormat="1" ht="24.2" customHeight="1" x14ac:dyDescent="0.25">
      <c r="A773" s="69">
        <v>47</v>
      </c>
      <c r="B773" s="238" t="s">
        <v>870</v>
      </c>
      <c r="C773" s="53"/>
      <c r="D773" s="71">
        <v>1</v>
      </c>
      <c r="E773" s="94">
        <f t="shared" si="50"/>
        <v>16329</v>
      </c>
      <c r="F773" s="96"/>
      <c r="G773" s="98">
        <v>16329</v>
      </c>
      <c r="H773" s="94">
        <v>13063.2</v>
      </c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customFormat="1" ht="24.2" customHeight="1" x14ac:dyDescent="0.25">
      <c r="A774" s="69">
        <v>48</v>
      </c>
      <c r="B774" s="238" t="s">
        <v>871</v>
      </c>
      <c r="C774" s="53"/>
      <c r="D774" s="71">
        <v>1</v>
      </c>
      <c r="E774" s="94">
        <f t="shared" si="50"/>
        <v>16329</v>
      </c>
      <c r="F774" s="96"/>
      <c r="G774" s="98">
        <v>16329</v>
      </c>
      <c r="H774" s="94">
        <v>13063.2</v>
      </c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customFormat="1" ht="24.2" customHeight="1" x14ac:dyDescent="0.25">
      <c r="A775" s="69">
        <v>49</v>
      </c>
      <c r="B775" s="238" t="s">
        <v>872</v>
      </c>
      <c r="C775" s="53"/>
      <c r="D775" s="71">
        <v>1</v>
      </c>
      <c r="E775" s="94">
        <f t="shared" si="50"/>
        <v>16329</v>
      </c>
      <c r="F775" s="96"/>
      <c r="G775" s="98">
        <v>16329</v>
      </c>
      <c r="H775" s="94">
        <v>13063.2</v>
      </c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customFormat="1" ht="24.2" customHeight="1" x14ac:dyDescent="0.25">
      <c r="A776" s="69">
        <v>50</v>
      </c>
      <c r="B776" s="238" t="s">
        <v>873</v>
      </c>
      <c r="C776" s="53"/>
      <c r="D776" s="71">
        <v>1</v>
      </c>
      <c r="E776" s="94">
        <f t="shared" si="50"/>
        <v>16329</v>
      </c>
      <c r="F776" s="96"/>
      <c r="G776" s="98">
        <v>16329</v>
      </c>
      <c r="H776" s="94">
        <v>13063.2</v>
      </c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customFormat="1" ht="24.2" customHeight="1" x14ac:dyDescent="0.25">
      <c r="A777" s="69">
        <v>51</v>
      </c>
      <c r="B777" s="238" t="s">
        <v>874</v>
      </c>
      <c r="C777" s="53"/>
      <c r="D777" s="71">
        <v>1</v>
      </c>
      <c r="E777" s="94">
        <f t="shared" si="50"/>
        <v>16329</v>
      </c>
      <c r="F777" s="96"/>
      <c r="G777" s="98">
        <v>16329</v>
      </c>
      <c r="H777" s="94">
        <v>13063.2</v>
      </c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customFormat="1" ht="24.2" customHeight="1" x14ac:dyDescent="0.25">
      <c r="A778" s="69">
        <v>52</v>
      </c>
      <c r="B778" s="238" t="s">
        <v>875</v>
      </c>
      <c r="C778" s="53"/>
      <c r="D778" s="71">
        <v>1</v>
      </c>
      <c r="E778" s="94">
        <f t="shared" si="50"/>
        <v>16329</v>
      </c>
      <c r="F778" s="96"/>
      <c r="G778" s="98">
        <v>16329</v>
      </c>
      <c r="H778" s="94">
        <v>13063.2</v>
      </c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customFormat="1" ht="24.2" customHeight="1" x14ac:dyDescent="0.25">
      <c r="A779" s="69">
        <v>53</v>
      </c>
      <c r="B779" s="238" t="s">
        <v>876</v>
      </c>
      <c r="C779" s="53"/>
      <c r="D779" s="71">
        <v>1</v>
      </c>
      <c r="E779" s="94">
        <f t="shared" si="50"/>
        <v>16329</v>
      </c>
      <c r="F779" s="96"/>
      <c r="G779" s="98">
        <v>16329</v>
      </c>
      <c r="H779" s="94">
        <v>13063.2</v>
      </c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customFormat="1" ht="24.2" customHeight="1" x14ac:dyDescent="0.25">
      <c r="A780" s="69">
        <v>54</v>
      </c>
      <c r="B780" s="238" t="s">
        <v>877</v>
      </c>
      <c r="C780" s="53"/>
      <c r="D780" s="71">
        <v>1</v>
      </c>
      <c r="E780" s="94">
        <f t="shared" si="50"/>
        <v>16329</v>
      </c>
      <c r="F780" s="96"/>
      <c r="G780" s="98">
        <v>16329</v>
      </c>
      <c r="H780" s="94">
        <v>13063.2</v>
      </c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customFormat="1" ht="24.2" customHeight="1" x14ac:dyDescent="0.25">
      <c r="A781" s="69">
        <v>55</v>
      </c>
      <c r="B781" s="238" t="s">
        <v>878</v>
      </c>
      <c r="C781" s="53"/>
      <c r="D781" s="71">
        <v>1</v>
      </c>
      <c r="E781" s="94">
        <f t="shared" si="50"/>
        <v>16329</v>
      </c>
      <c r="F781" s="96"/>
      <c r="G781" s="98">
        <v>16329</v>
      </c>
      <c r="H781" s="94">
        <v>13063.2</v>
      </c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customFormat="1" ht="24.2" customHeight="1" x14ac:dyDescent="0.25">
      <c r="A782" s="69">
        <v>56</v>
      </c>
      <c r="B782" s="238" t="s">
        <v>879</v>
      </c>
      <c r="C782" s="53"/>
      <c r="D782" s="71">
        <v>1</v>
      </c>
      <c r="E782" s="94">
        <f t="shared" si="50"/>
        <v>16329</v>
      </c>
      <c r="F782" s="96"/>
      <c r="G782" s="98">
        <v>16329</v>
      </c>
      <c r="H782" s="94">
        <v>13063.2</v>
      </c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customFormat="1" ht="24.2" customHeight="1" x14ac:dyDescent="0.25">
      <c r="A783" s="69">
        <v>57</v>
      </c>
      <c r="B783" s="238" t="s">
        <v>880</v>
      </c>
      <c r="C783" s="53"/>
      <c r="D783" s="71">
        <v>1</v>
      </c>
      <c r="E783" s="94">
        <f t="shared" si="50"/>
        <v>16329</v>
      </c>
      <c r="F783" s="96"/>
      <c r="G783" s="98">
        <v>16329</v>
      </c>
      <c r="H783" s="94">
        <v>13063.2</v>
      </c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customFormat="1" ht="24.2" customHeight="1" x14ac:dyDescent="0.25">
      <c r="A784" s="69">
        <v>58</v>
      </c>
      <c r="B784" s="238" t="s">
        <v>881</v>
      </c>
      <c r="C784" s="53"/>
      <c r="D784" s="71">
        <v>1</v>
      </c>
      <c r="E784" s="94">
        <f t="shared" si="50"/>
        <v>16329</v>
      </c>
      <c r="F784" s="96"/>
      <c r="G784" s="98">
        <v>16329</v>
      </c>
      <c r="H784" s="94">
        <v>13063.2</v>
      </c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customFormat="1" ht="24.2" customHeight="1" x14ac:dyDescent="0.25">
      <c r="A785" s="69">
        <v>59</v>
      </c>
      <c r="B785" s="238" t="s">
        <v>882</v>
      </c>
      <c r="C785" s="53"/>
      <c r="D785" s="71">
        <v>1</v>
      </c>
      <c r="E785" s="94">
        <f t="shared" si="50"/>
        <v>16329</v>
      </c>
      <c r="F785" s="96"/>
      <c r="G785" s="98">
        <v>16329</v>
      </c>
      <c r="H785" s="94">
        <v>13063.2</v>
      </c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customFormat="1" ht="24.2" customHeight="1" x14ac:dyDescent="0.25">
      <c r="A786" s="69">
        <v>60</v>
      </c>
      <c r="B786" s="238" t="s">
        <v>883</v>
      </c>
      <c r="C786" s="53"/>
      <c r="D786" s="71">
        <v>1</v>
      </c>
      <c r="E786" s="94">
        <f t="shared" si="50"/>
        <v>16329</v>
      </c>
      <c r="F786" s="96"/>
      <c r="G786" s="98">
        <v>16329</v>
      </c>
      <c r="H786" s="94">
        <v>13063.2</v>
      </c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customFormat="1" ht="24.2" customHeight="1" x14ac:dyDescent="0.25">
      <c r="A787" s="69">
        <v>61</v>
      </c>
      <c r="B787" s="238" t="s">
        <v>884</v>
      </c>
      <c r="C787" s="53"/>
      <c r="D787" s="71">
        <v>1</v>
      </c>
      <c r="E787" s="94">
        <f t="shared" si="50"/>
        <v>16329</v>
      </c>
      <c r="F787" s="96"/>
      <c r="G787" s="98">
        <v>16329</v>
      </c>
      <c r="H787" s="94">
        <v>13063.2</v>
      </c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customFormat="1" ht="24.2" customHeight="1" x14ac:dyDescent="0.25">
      <c r="A788" s="69">
        <v>62</v>
      </c>
      <c r="B788" s="238" t="s">
        <v>885</v>
      </c>
      <c r="C788" s="53"/>
      <c r="D788" s="71">
        <v>1</v>
      </c>
      <c r="E788" s="94">
        <f t="shared" si="50"/>
        <v>16329</v>
      </c>
      <c r="F788" s="96"/>
      <c r="G788" s="98">
        <v>16329</v>
      </c>
      <c r="H788" s="94">
        <v>13063.2</v>
      </c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customFormat="1" ht="24.2" customHeight="1" x14ac:dyDescent="0.25">
      <c r="A789" s="69">
        <v>63</v>
      </c>
      <c r="B789" s="238" t="s">
        <v>886</v>
      </c>
      <c r="C789" s="53"/>
      <c r="D789" s="71">
        <v>1</v>
      </c>
      <c r="E789" s="94">
        <f t="shared" si="50"/>
        <v>16329</v>
      </c>
      <c r="F789" s="96"/>
      <c r="G789" s="98">
        <v>16329</v>
      </c>
      <c r="H789" s="94">
        <v>13063.2</v>
      </c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customFormat="1" ht="24.2" customHeight="1" x14ac:dyDescent="0.25">
      <c r="A790" s="69">
        <v>64</v>
      </c>
      <c r="B790" s="238" t="s">
        <v>887</v>
      </c>
      <c r="C790" s="53"/>
      <c r="D790" s="71">
        <v>1</v>
      </c>
      <c r="E790" s="94">
        <f t="shared" si="50"/>
        <v>16329</v>
      </c>
      <c r="F790" s="96"/>
      <c r="G790" s="98">
        <v>16329</v>
      </c>
      <c r="H790" s="94">
        <v>13063.2</v>
      </c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customFormat="1" ht="24.2" customHeight="1" x14ac:dyDescent="0.25">
      <c r="A791" s="69">
        <v>65</v>
      </c>
      <c r="B791" s="238" t="s">
        <v>888</v>
      </c>
      <c r="C791" s="53"/>
      <c r="D791" s="71">
        <v>1</v>
      </c>
      <c r="E791" s="94">
        <f t="shared" si="50"/>
        <v>16329</v>
      </c>
      <c r="F791" s="96"/>
      <c r="G791" s="98">
        <v>16329</v>
      </c>
      <c r="H791" s="94">
        <v>13063.2</v>
      </c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customFormat="1" ht="24.2" customHeight="1" x14ac:dyDescent="0.25">
      <c r="A792" s="69">
        <v>66</v>
      </c>
      <c r="B792" s="238" t="s">
        <v>889</v>
      </c>
      <c r="C792" s="53"/>
      <c r="D792" s="71">
        <v>1</v>
      </c>
      <c r="E792" s="94">
        <f t="shared" si="50"/>
        <v>16329</v>
      </c>
      <c r="F792" s="96"/>
      <c r="G792" s="98">
        <v>16329</v>
      </c>
      <c r="H792" s="94">
        <v>13063.2</v>
      </c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customFormat="1" ht="24.2" customHeight="1" x14ac:dyDescent="0.25">
      <c r="A793" s="69">
        <v>67</v>
      </c>
      <c r="B793" s="238" t="s">
        <v>890</v>
      </c>
      <c r="C793" s="53"/>
      <c r="D793" s="71">
        <v>1</v>
      </c>
      <c r="E793" s="94">
        <f t="shared" si="50"/>
        <v>16329</v>
      </c>
      <c r="F793" s="96"/>
      <c r="G793" s="98">
        <v>16329</v>
      </c>
      <c r="H793" s="94">
        <v>13063.2</v>
      </c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customFormat="1" ht="24.2" customHeight="1" x14ac:dyDescent="0.25">
      <c r="A794" s="69">
        <v>68</v>
      </c>
      <c r="B794" s="238" t="s">
        <v>891</v>
      </c>
      <c r="C794" s="53"/>
      <c r="D794" s="71">
        <v>1</v>
      </c>
      <c r="E794" s="94">
        <f t="shared" si="50"/>
        <v>16329</v>
      </c>
      <c r="F794" s="96"/>
      <c r="G794" s="98">
        <v>16329</v>
      </c>
      <c r="H794" s="94">
        <v>13063.2</v>
      </c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customFormat="1" ht="24.2" customHeight="1" x14ac:dyDescent="0.25">
      <c r="A795" s="69">
        <v>69</v>
      </c>
      <c r="B795" s="238" t="s">
        <v>892</v>
      </c>
      <c r="C795" s="53"/>
      <c r="D795" s="71">
        <v>1</v>
      </c>
      <c r="E795" s="94">
        <f t="shared" si="50"/>
        <v>16329</v>
      </c>
      <c r="F795" s="96"/>
      <c r="G795" s="98">
        <v>16329</v>
      </c>
      <c r="H795" s="94">
        <v>13063.2</v>
      </c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customFormat="1" ht="24.2" customHeight="1" x14ac:dyDescent="0.25">
      <c r="A796" s="69">
        <v>70</v>
      </c>
      <c r="B796" s="238" t="s">
        <v>893</v>
      </c>
      <c r="C796" s="53"/>
      <c r="D796" s="71">
        <v>1</v>
      </c>
      <c r="E796" s="94">
        <f t="shared" si="50"/>
        <v>16329</v>
      </c>
      <c r="F796" s="96"/>
      <c r="G796" s="98">
        <v>16329</v>
      </c>
      <c r="H796" s="94">
        <v>13063.2</v>
      </c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customFormat="1" ht="24.2" customHeight="1" x14ac:dyDescent="0.25">
      <c r="A797" s="69">
        <v>71</v>
      </c>
      <c r="B797" s="238" t="s">
        <v>894</v>
      </c>
      <c r="C797" s="53"/>
      <c r="D797" s="71">
        <v>1</v>
      </c>
      <c r="E797" s="94">
        <f t="shared" si="50"/>
        <v>16329</v>
      </c>
      <c r="F797" s="96"/>
      <c r="G797" s="98">
        <v>16329</v>
      </c>
      <c r="H797" s="94">
        <v>13063.2</v>
      </c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customFormat="1" ht="24.2" customHeight="1" x14ac:dyDescent="0.25">
      <c r="A798" s="69">
        <v>72</v>
      </c>
      <c r="B798" s="238" t="s">
        <v>895</v>
      </c>
      <c r="C798" s="53"/>
      <c r="D798" s="71">
        <v>1</v>
      </c>
      <c r="E798" s="94">
        <f t="shared" si="50"/>
        <v>16329</v>
      </c>
      <c r="F798" s="96"/>
      <c r="G798" s="98">
        <v>16329</v>
      </c>
      <c r="H798" s="94">
        <v>13063.2</v>
      </c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customFormat="1" ht="24.2" customHeight="1" x14ac:dyDescent="0.25">
      <c r="A799" s="69">
        <v>73</v>
      </c>
      <c r="B799" s="238" t="s">
        <v>896</v>
      </c>
      <c r="C799" s="53"/>
      <c r="D799" s="71">
        <v>1</v>
      </c>
      <c r="E799" s="94">
        <f t="shared" si="50"/>
        <v>16329</v>
      </c>
      <c r="F799" s="96"/>
      <c r="G799" s="98">
        <v>16329</v>
      </c>
      <c r="H799" s="94">
        <v>13063.2</v>
      </c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customFormat="1" ht="24.2" customHeight="1" x14ac:dyDescent="0.25">
      <c r="A800" s="69">
        <v>74</v>
      </c>
      <c r="B800" s="239" t="s">
        <v>897</v>
      </c>
      <c r="C800" s="53"/>
      <c r="D800" s="71">
        <v>1</v>
      </c>
      <c r="E800" s="94">
        <v>20000</v>
      </c>
      <c r="F800" s="96">
        <v>20000</v>
      </c>
      <c r="G800" s="98"/>
      <c r="H800" s="94">
        <v>16000</v>
      </c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customFormat="1" ht="24.2" customHeight="1" x14ac:dyDescent="0.25">
      <c r="A801" s="69">
        <v>75</v>
      </c>
      <c r="B801" s="239" t="s">
        <v>898</v>
      </c>
      <c r="C801" s="53"/>
      <c r="D801" s="71">
        <v>1</v>
      </c>
      <c r="E801" s="94">
        <v>20000</v>
      </c>
      <c r="F801" s="96">
        <v>20000</v>
      </c>
      <c r="G801" s="98"/>
      <c r="H801" s="94">
        <v>16000</v>
      </c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s="27" customFormat="1" ht="37.5" customHeight="1" x14ac:dyDescent="0.25">
      <c r="A802" s="25">
        <v>13</v>
      </c>
      <c r="B802" s="190" t="s">
        <v>899</v>
      </c>
      <c r="C802" s="25"/>
      <c r="D802" s="46">
        <f>SUM(D803:D902)</f>
        <v>119</v>
      </c>
      <c r="E802" s="122">
        <f>SUM(E803:E902)</f>
        <v>2241795.9</v>
      </c>
      <c r="F802" s="122">
        <f t="shared" ref="F802:H802" si="51">SUM(F803:F902)</f>
        <v>1093627.8999999999</v>
      </c>
      <c r="G802" s="122">
        <f t="shared" si="51"/>
        <v>1148168</v>
      </c>
      <c r="H802" s="122">
        <f t="shared" si="51"/>
        <v>990107.38000000012</v>
      </c>
    </row>
    <row r="803" spans="1:26" s="27" customFormat="1" ht="24.4" customHeight="1" x14ac:dyDescent="0.25">
      <c r="A803" s="26" t="s">
        <v>164</v>
      </c>
      <c r="B803" s="182" t="s">
        <v>265</v>
      </c>
      <c r="C803" s="26" t="s">
        <v>266</v>
      </c>
      <c r="D803" s="34">
        <v>1</v>
      </c>
      <c r="E803" s="104">
        <v>11450</v>
      </c>
      <c r="F803" s="105">
        <v>0</v>
      </c>
      <c r="G803" s="153">
        <v>11450</v>
      </c>
      <c r="H803" s="104">
        <v>3148.75</v>
      </c>
    </row>
    <row r="804" spans="1:26" s="27" customFormat="1" ht="33.75" customHeight="1" x14ac:dyDescent="0.25">
      <c r="A804" s="26" t="s">
        <v>166</v>
      </c>
      <c r="B804" s="182" t="s">
        <v>14</v>
      </c>
      <c r="C804" s="26" t="s">
        <v>267</v>
      </c>
      <c r="D804" s="34">
        <v>1</v>
      </c>
      <c r="E804" s="104">
        <f>F804</f>
        <v>18980</v>
      </c>
      <c r="F804" s="105">
        <v>18980</v>
      </c>
      <c r="G804" s="153">
        <v>0</v>
      </c>
      <c r="H804" s="104"/>
    </row>
    <row r="805" spans="1:26" s="27" customFormat="1" ht="25.15" customHeight="1" x14ac:dyDescent="0.25">
      <c r="A805" s="26" t="s">
        <v>168</v>
      </c>
      <c r="B805" s="182" t="s">
        <v>268</v>
      </c>
      <c r="C805" s="26" t="s">
        <v>266</v>
      </c>
      <c r="D805" s="34">
        <v>1</v>
      </c>
      <c r="E805" s="104">
        <f t="shared" ref="E805:E810" si="52">G805</f>
        <v>16498</v>
      </c>
      <c r="F805" s="105">
        <v>0</v>
      </c>
      <c r="G805" s="153">
        <v>16498</v>
      </c>
      <c r="H805" s="104">
        <v>7423.9</v>
      </c>
    </row>
    <row r="806" spans="1:26" s="27" customFormat="1" ht="24.4" customHeight="1" x14ac:dyDescent="0.25">
      <c r="A806" s="26" t="s">
        <v>169</v>
      </c>
      <c r="B806" s="182" t="s">
        <v>269</v>
      </c>
      <c r="C806" s="26" t="s">
        <v>266</v>
      </c>
      <c r="D806" s="34">
        <v>1</v>
      </c>
      <c r="E806" s="104">
        <f t="shared" si="52"/>
        <v>23100</v>
      </c>
      <c r="F806" s="105">
        <v>0</v>
      </c>
      <c r="G806" s="153">
        <v>23100</v>
      </c>
      <c r="H806" s="104"/>
    </row>
    <row r="807" spans="1:26" s="27" customFormat="1" ht="25.15" customHeight="1" x14ac:dyDescent="0.25">
      <c r="A807" s="26" t="s">
        <v>270</v>
      </c>
      <c r="B807" s="182" t="s">
        <v>157</v>
      </c>
      <c r="C807" s="26" t="s">
        <v>266</v>
      </c>
      <c r="D807" s="34">
        <v>1</v>
      </c>
      <c r="E807" s="104">
        <f t="shared" si="52"/>
        <v>85250</v>
      </c>
      <c r="F807" s="105">
        <v>0</v>
      </c>
      <c r="G807" s="153">
        <v>85250</v>
      </c>
      <c r="H807" s="104">
        <v>17050</v>
      </c>
    </row>
    <row r="808" spans="1:26" s="27" customFormat="1" ht="24.4" customHeight="1" x14ac:dyDescent="0.25">
      <c r="A808" s="26" t="s">
        <v>271</v>
      </c>
      <c r="B808" s="182" t="s">
        <v>272</v>
      </c>
      <c r="C808" s="26" t="s">
        <v>266</v>
      </c>
      <c r="D808" s="34">
        <v>1</v>
      </c>
      <c r="E808" s="104">
        <f t="shared" si="52"/>
        <v>38000</v>
      </c>
      <c r="F808" s="105">
        <v>0</v>
      </c>
      <c r="G808" s="153">
        <v>38000</v>
      </c>
      <c r="H808" s="104">
        <v>3800</v>
      </c>
    </row>
    <row r="809" spans="1:26" s="27" customFormat="1" ht="24.4" customHeight="1" x14ac:dyDescent="0.25">
      <c r="A809" s="26" t="s">
        <v>273</v>
      </c>
      <c r="B809" s="182" t="s">
        <v>274</v>
      </c>
      <c r="C809" s="26" t="s">
        <v>266</v>
      </c>
      <c r="D809" s="34">
        <v>1</v>
      </c>
      <c r="E809" s="104">
        <f t="shared" si="52"/>
        <v>10545</v>
      </c>
      <c r="F809" s="105">
        <v>0</v>
      </c>
      <c r="G809" s="153">
        <v>10545</v>
      </c>
      <c r="H809" s="104">
        <v>2109</v>
      </c>
    </row>
    <row r="810" spans="1:26" s="27" customFormat="1" ht="25.15" customHeight="1" x14ac:dyDescent="0.25">
      <c r="A810" s="26" t="s">
        <v>275</v>
      </c>
      <c r="B810" s="182" t="s">
        <v>276</v>
      </c>
      <c r="C810" s="26" t="s">
        <v>266</v>
      </c>
      <c r="D810" s="34">
        <v>1</v>
      </c>
      <c r="E810" s="104">
        <f t="shared" si="52"/>
        <v>22149</v>
      </c>
      <c r="F810" s="105">
        <v>0</v>
      </c>
      <c r="G810" s="153">
        <v>22149</v>
      </c>
      <c r="H810" s="104">
        <v>4429.6000000000013</v>
      </c>
    </row>
    <row r="811" spans="1:26" s="27" customFormat="1" ht="24.4" customHeight="1" x14ac:dyDescent="0.25">
      <c r="A811" s="26" t="s">
        <v>277</v>
      </c>
      <c r="B811" s="182" t="s">
        <v>160</v>
      </c>
      <c r="C811" s="26" t="s">
        <v>266</v>
      </c>
      <c r="D811" s="34">
        <v>1</v>
      </c>
      <c r="E811" s="104">
        <f t="shared" ref="E811:E817" si="53">F811</f>
        <v>24875</v>
      </c>
      <c r="F811" s="105">
        <v>24875</v>
      </c>
      <c r="G811" s="153">
        <v>0</v>
      </c>
      <c r="H811" s="104">
        <v>4975</v>
      </c>
    </row>
    <row r="812" spans="1:26" s="27" customFormat="1" ht="24.4" customHeight="1" x14ac:dyDescent="0.25">
      <c r="A812" s="26" t="s">
        <v>278</v>
      </c>
      <c r="B812" s="182" t="s">
        <v>237</v>
      </c>
      <c r="C812" s="26" t="s">
        <v>266</v>
      </c>
      <c r="D812" s="34">
        <v>1</v>
      </c>
      <c r="E812" s="104">
        <f t="shared" si="53"/>
        <v>15000</v>
      </c>
      <c r="F812" s="105">
        <v>15000</v>
      </c>
      <c r="G812" s="153">
        <v>0</v>
      </c>
      <c r="H812" s="104">
        <v>3000</v>
      </c>
    </row>
    <row r="813" spans="1:26" s="27" customFormat="1" ht="25.15" customHeight="1" x14ac:dyDescent="0.25">
      <c r="A813" s="26" t="s">
        <v>279</v>
      </c>
      <c r="B813" s="182" t="s">
        <v>280</v>
      </c>
      <c r="C813" s="26" t="s">
        <v>266</v>
      </c>
      <c r="D813" s="34">
        <v>1</v>
      </c>
      <c r="E813" s="104">
        <f t="shared" si="53"/>
        <v>9850</v>
      </c>
      <c r="F813" s="105">
        <v>9850</v>
      </c>
      <c r="G813" s="153">
        <v>0</v>
      </c>
      <c r="H813" s="104">
        <v>1970</v>
      </c>
    </row>
    <row r="814" spans="1:26" s="27" customFormat="1" ht="24.4" customHeight="1" x14ac:dyDescent="0.25">
      <c r="A814" s="26" t="s">
        <v>281</v>
      </c>
      <c r="B814" s="182" t="s">
        <v>215</v>
      </c>
      <c r="C814" s="26" t="s">
        <v>266</v>
      </c>
      <c r="D814" s="34">
        <v>1</v>
      </c>
      <c r="E814" s="104">
        <f t="shared" si="53"/>
        <v>9000</v>
      </c>
      <c r="F814" s="105">
        <v>9000</v>
      </c>
      <c r="G814" s="153">
        <v>0</v>
      </c>
      <c r="H814" s="104">
        <v>1800</v>
      </c>
    </row>
    <row r="815" spans="1:26" s="27" customFormat="1" ht="24.4" customHeight="1" x14ac:dyDescent="0.25">
      <c r="A815" s="26" t="s">
        <v>282</v>
      </c>
      <c r="B815" s="182" t="s">
        <v>283</v>
      </c>
      <c r="C815" s="26" t="s">
        <v>266</v>
      </c>
      <c r="D815" s="34">
        <v>1</v>
      </c>
      <c r="E815" s="104">
        <f t="shared" si="53"/>
        <v>15000</v>
      </c>
      <c r="F815" s="105">
        <v>15000</v>
      </c>
      <c r="G815" s="153">
        <v>0</v>
      </c>
      <c r="H815" s="104">
        <v>3000</v>
      </c>
    </row>
    <row r="816" spans="1:26" s="27" customFormat="1" ht="25.15" customHeight="1" x14ac:dyDescent="0.25">
      <c r="A816" s="26" t="s">
        <v>284</v>
      </c>
      <c r="B816" s="182" t="s">
        <v>217</v>
      </c>
      <c r="C816" s="26" t="s">
        <v>266</v>
      </c>
      <c r="D816" s="34">
        <v>1</v>
      </c>
      <c r="E816" s="104">
        <f t="shared" si="53"/>
        <v>15000</v>
      </c>
      <c r="F816" s="105">
        <v>15000</v>
      </c>
      <c r="G816" s="153">
        <v>0</v>
      </c>
      <c r="H816" s="104">
        <v>3000</v>
      </c>
    </row>
    <row r="817" spans="1:26" s="27" customFormat="1" ht="17.100000000000001" customHeight="1" x14ac:dyDescent="0.25">
      <c r="A817" s="26" t="s">
        <v>285</v>
      </c>
      <c r="B817" s="182" t="s">
        <v>190</v>
      </c>
      <c r="C817" s="26" t="s">
        <v>286</v>
      </c>
      <c r="D817" s="34">
        <v>1</v>
      </c>
      <c r="E817" s="104">
        <f t="shared" si="53"/>
        <v>10900</v>
      </c>
      <c r="F817" s="105">
        <v>10900</v>
      </c>
      <c r="G817" s="153">
        <v>0</v>
      </c>
      <c r="H817" s="104">
        <v>2180</v>
      </c>
    </row>
    <row r="818" spans="1:26" s="27" customFormat="1" ht="25.15" customHeight="1" x14ac:dyDescent="0.25">
      <c r="A818" s="26" t="s">
        <v>287</v>
      </c>
      <c r="B818" s="182" t="s">
        <v>288</v>
      </c>
      <c r="C818" s="26" t="s">
        <v>266</v>
      </c>
      <c r="D818" s="34">
        <v>1</v>
      </c>
      <c r="E818" s="104">
        <f>G818</f>
        <v>31150</v>
      </c>
      <c r="F818" s="105">
        <v>0</v>
      </c>
      <c r="G818" s="153">
        <v>31150</v>
      </c>
      <c r="H818" s="104"/>
    </row>
    <row r="819" spans="1:26" s="27" customFormat="1" ht="24.4" customHeight="1" x14ac:dyDescent="0.25">
      <c r="A819" s="26" t="s">
        <v>289</v>
      </c>
      <c r="B819" s="182" t="s">
        <v>290</v>
      </c>
      <c r="C819" s="26" t="s">
        <v>266</v>
      </c>
      <c r="D819" s="34">
        <v>1</v>
      </c>
      <c r="E819" s="104">
        <f>G819</f>
        <v>21336</v>
      </c>
      <c r="F819" s="105">
        <v>0</v>
      </c>
      <c r="G819" s="153">
        <v>21336</v>
      </c>
      <c r="H819" s="104">
        <v>4267.3999999999987</v>
      </c>
    </row>
    <row r="820" spans="1:26" s="27" customFormat="1" ht="24.4" customHeight="1" x14ac:dyDescent="0.25">
      <c r="A820" s="26" t="s">
        <v>291</v>
      </c>
      <c r="B820" s="182" t="s">
        <v>292</v>
      </c>
      <c r="C820" s="26" t="s">
        <v>266</v>
      </c>
      <c r="D820" s="34">
        <v>1</v>
      </c>
      <c r="E820" s="104">
        <f>G820</f>
        <v>21336</v>
      </c>
      <c r="F820" s="105">
        <v>0</v>
      </c>
      <c r="G820" s="153">
        <v>21336</v>
      </c>
      <c r="H820" s="104">
        <v>4267.3999999999987</v>
      </c>
    </row>
    <row r="821" spans="1:26" s="27" customFormat="1" ht="25.15" customHeight="1" x14ac:dyDescent="0.25">
      <c r="A821" s="26" t="s">
        <v>293</v>
      </c>
      <c r="B821" s="182" t="s">
        <v>294</v>
      </c>
      <c r="C821" s="26" t="s">
        <v>266</v>
      </c>
      <c r="D821" s="34">
        <v>1</v>
      </c>
      <c r="E821" s="104">
        <f>F821</f>
        <v>15180</v>
      </c>
      <c r="F821" s="105">
        <v>15180</v>
      </c>
      <c r="G821" s="153">
        <v>0</v>
      </c>
      <c r="H821" s="104"/>
    </row>
    <row r="822" spans="1:26" s="27" customFormat="1" ht="24.4" customHeight="1" x14ac:dyDescent="0.25">
      <c r="A822" s="26" t="s">
        <v>295</v>
      </c>
      <c r="B822" s="182" t="s">
        <v>296</v>
      </c>
      <c r="C822" s="26" t="s">
        <v>266</v>
      </c>
      <c r="D822" s="34">
        <v>1</v>
      </c>
      <c r="E822" s="104">
        <f>G822</f>
        <v>11339</v>
      </c>
      <c r="F822" s="105">
        <v>0</v>
      </c>
      <c r="G822" s="153">
        <v>11339</v>
      </c>
      <c r="H822" s="104">
        <v>2315.5999999999995</v>
      </c>
    </row>
    <row r="823" spans="1:26" customFormat="1" ht="23.25" customHeight="1" x14ac:dyDescent="0.25">
      <c r="A823" s="26" t="s">
        <v>395</v>
      </c>
      <c r="B823" s="54" t="s">
        <v>804</v>
      </c>
      <c r="C823" s="53" t="s">
        <v>676</v>
      </c>
      <c r="D823" s="71">
        <v>1</v>
      </c>
      <c r="E823" s="94">
        <f>F823+G823</f>
        <v>19900</v>
      </c>
      <c r="F823" s="96">
        <v>19900</v>
      </c>
      <c r="G823" s="98"/>
      <c r="H823" s="94">
        <v>11940</v>
      </c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customFormat="1" ht="23.25" customHeight="1" x14ac:dyDescent="0.25">
      <c r="A824" s="26" t="s">
        <v>428</v>
      </c>
      <c r="B824" s="54" t="s">
        <v>805</v>
      </c>
      <c r="C824" s="53" t="s">
        <v>197</v>
      </c>
      <c r="D824" s="71">
        <v>1</v>
      </c>
      <c r="E824" s="94">
        <f>F824+G824</f>
        <v>20000</v>
      </c>
      <c r="F824" s="96">
        <v>20000</v>
      </c>
      <c r="G824" s="98"/>
      <c r="H824" s="94">
        <v>12000</v>
      </c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customFormat="1" ht="27.75" customHeight="1" x14ac:dyDescent="0.25">
      <c r="A825" s="67">
        <v>1</v>
      </c>
      <c r="B825" s="188" t="s">
        <v>165</v>
      </c>
      <c r="C825" s="67" t="s">
        <v>625</v>
      </c>
      <c r="D825" s="68">
        <v>1</v>
      </c>
      <c r="E825" s="104">
        <v>8700</v>
      </c>
      <c r="F825" s="105">
        <v>8700</v>
      </c>
      <c r="G825" s="153">
        <v>0</v>
      </c>
      <c r="H825" s="104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customFormat="1" ht="24.75" customHeight="1" x14ac:dyDescent="0.25">
      <c r="A826" s="67">
        <v>2</v>
      </c>
      <c r="B826" s="188" t="s">
        <v>167</v>
      </c>
      <c r="C826" s="67" t="s">
        <v>267</v>
      </c>
      <c r="D826" s="68">
        <v>1</v>
      </c>
      <c r="E826" s="104">
        <v>22000</v>
      </c>
      <c r="F826" s="105">
        <v>22000</v>
      </c>
      <c r="G826" s="153">
        <v>0</v>
      </c>
      <c r="H826" s="104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customFormat="1" ht="25.5" customHeight="1" x14ac:dyDescent="0.25">
      <c r="A827" s="67">
        <v>3</v>
      </c>
      <c r="B827" s="188" t="s">
        <v>152</v>
      </c>
      <c r="C827" s="67" t="s">
        <v>257</v>
      </c>
      <c r="D827" s="68">
        <v>20</v>
      </c>
      <c r="E827" s="104">
        <v>215996</v>
      </c>
      <c r="F827" s="105">
        <v>215996</v>
      </c>
      <c r="G827" s="153">
        <v>0</v>
      </c>
      <c r="H827" s="104">
        <v>43199.199999999961</v>
      </c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customFormat="1" ht="25.15" customHeight="1" x14ac:dyDescent="0.25">
      <c r="A828" s="67">
        <v>4</v>
      </c>
      <c r="B828" s="188" t="s">
        <v>153</v>
      </c>
      <c r="C828" s="67" t="s">
        <v>257</v>
      </c>
      <c r="D828" s="68">
        <v>1</v>
      </c>
      <c r="E828" s="104">
        <v>12498.4</v>
      </c>
      <c r="F828" s="105">
        <v>12498.4</v>
      </c>
      <c r="G828" s="153">
        <v>0</v>
      </c>
      <c r="H828" s="104">
        <v>2499.6799999999985</v>
      </c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customFormat="1" ht="17.100000000000001" customHeight="1" x14ac:dyDescent="0.25">
      <c r="A829" s="67">
        <v>5</v>
      </c>
      <c r="B829" s="188" t="s">
        <v>154</v>
      </c>
      <c r="C829" s="67" t="s">
        <v>625</v>
      </c>
      <c r="D829" s="68">
        <v>1</v>
      </c>
      <c r="E829" s="104">
        <v>10000</v>
      </c>
      <c r="F829" s="105">
        <v>10000</v>
      </c>
      <c r="G829" s="153">
        <v>0</v>
      </c>
      <c r="H829" s="104">
        <v>3500</v>
      </c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customFormat="1" ht="17.850000000000001" customHeight="1" x14ac:dyDescent="0.25">
      <c r="A830" s="67">
        <v>6</v>
      </c>
      <c r="B830" s="188" t="s">
        <v>155</v>
      </c>
      <c r="C830" s="67" t="s">
        <v>625</v>
      </c>
      <c r="D830" s="68">
        <v>1</v>
      </c>
      <c r="E830" s="104">
        <v>24850</v>
      </c>
      <c r="F830" s="105">
        <v>24850</v>
      </c>
      <c r="G830" s="153">
        <v>0</v>
      </c>
      <c r="H830" s="104">
        <v>8697.5</v>
      </c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customFormat="1" ht="17.850000000000001" customHeight="1" x14ac:dyDescent="0.25">
      <c r="A831" s="67">
        <v>7</v>
      </c>
      <c r="B831" s="188" t="s">
        <v>170</v>
      </c>
      <c r="C831" s="67" t="s">
        <v>625</v>
      </c>
      <c r="D831" s="68">
        <v>1</v>
      </c>
      <c r="E831" s="104">
        <v>15500</v>
      </c>
      <c r="F831" s="105">
        <v>15500</v>
      </c>
      <c r="G831" s="153">
        <v>0</v>
      </c>
      <c r="H831" s="104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customFormat="1" ht="25.5" customHeight="1" x14ac:dyDescent="0.25">
      <c r="A832" s="67">
        <v>8</v>
      </c>
      <c r="B832" s="188" t="s">
        <v>156</v>
      </c>
      <c r="C832" s="67" t="s">
        <v>625</v>
      </c>
      <c r="D832" s="68">
        <v>1</v>
      </c>
      <c r="E832" s="104">
        <v>173900</v>
      </c>
      <c r="F832" s="105">
        <v>173900</v>
      </c>
      <c r="G832" s="153">
        <v>0</v>
      </c>
      <c r="H832" s="104">
        <v>34780</v>
      </c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customFormat="1" ht="17.850000000000001" customHeight="1" x14ac:dyDescent="0.25">
      <c r="A833" s="67">
        <v>9</v>
      </c>
      <c r="B833" s="188" t="s">
        <v>171</v>
      </c>
      <c r="C833" s="67" t="s">
        <v>625</v>
      </c>
      <c r="D833" s="68">
        <v>1</v>
      </c>
      <c r="E833" s="104">
        <v>7000</v>
      </c>
      <c r="F833" s="105">
        <v>7000</v>
      </c>
      <c r="G833" s="153">
        <v>0</v>
      </c>
      <c r="H833" s="104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customFormat="1" ht="17.100000000000001" customHeight="1" x14ac:dyDescent="0.25">
      <c r="A834" s="67">
        <v>10</v>
      </c>
      <c r="B834" s="188" t="s">
        <v>172</v>
      </c>
      <c r="C834" s="67" t="s">
        <v>625</v>
      </c>
      <c r="D834" s="68">
        <v>1</v>
      </c>
      <c r="E834" s="104">
        <v>16800</v>
      </c>
      <c r="F834" s="105">
        <v>16800</v>
      </c>
      <c r="G834" s="153">
        <v>0</v>
      </c>
      <c r="H834" s="104">
        <v>1260</v>
      </c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customFormat="1" ht="17.850000000000001" customHeight="1" x14ac:dyDescent="0.25">
      <c r="A835" s="67">
        <v>11</v>
      </c>
      <c r="B835" s="188" t="s">
        <v>173</v>
      </c>
      <c r="C835" s="67" t="s">
        <v>625</v>
      </c>
      <c r="D835" s="68">
        <v>1</v>
      </c>
      <c r="E835" s="104">
        <v>16054.5</v>
      </c>
      <c r="F835" s="105">
        <v>16054.5</v>
      </c>
      <c r="G835" s="153">
        <v>0</v>
      </c>
      <c r="H835" s="104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customFormat="1" ht="17.850000000000001" customHeight="1" x14ac:dyDescent="0.25">
      <c r="A836" s="67">
        <v>12</v>
      </c>
      <c r="B836" s="188" t="s">
        <v>174</v>
      </c>
      <c r="C836" s="67" t="s">
        <v>625</v>
      </c>
      <c r="D836" s="68">
        <v>1</v>
      </c>
      <c r="E836" s="104">
        <v>19800</v>
      </c>
      <c r="F836" s="105">
        <v>19800</v>
      </c>
      <c r="G836" s="153">
        <v>0</v>
      </c>
      <c r="H836" s="104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customFormat="1" ht="24.4" customHeight="1" x14ac:dyDescent="0.25">
      <c r="A837" s="67">
        <v>13</v>
      </c>
      <c r="B837" s="188" t="s">
        <v>157</v>
      </c>
      <c r="C837" s="67" t="s">
        <v>625</v>
      </c>
      <c r="D837" s="68">
        <v>1</v>
      </c>
      <c r="E837" s="104">
        <v>85250</v>
      </c>
      <c r="F837" s="105">
        <v>85250</v>
      </c>
      <c r="G837" s="153">
        <v>0</v>
      </c>
      <c r="H837" s="104">
        <v>17050</v>
      </c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customFormat="1" ht="24.4" customHeight="1" x14ac:dyDescent="0.25">
      <c r="A838" s="67">
        <v>14</v>
      </c>
      <c r="B838" s="188" t="s">
        <v>158</v>
      </c>
      <c r="C838" s="67" t="s">
        <v>625</v>
      </c>
      <c r="D838" s="68">
        <v>1</v>
      </c>
      <c r="E838" s="104">
        <v>59850</v>
      </c>
      <c r="F838" s="105">
        <v>59850</v>
      </c>
      <c r="G838" s="153">
        <v>0</v>
      </c>
      <c r="H838" s="104">
        <v>16458.75</v>
      </c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customFormat="1" ht="17.850000000000001" customHeight="1" x14ac:dyDescent="0.25">
      <c r="A839" s="67">
        <v>15</v>
      </c>
      <c r="B839" s="188" t="s">
        <v>159</v>
      </c>
      <c r="C839" s="67" t="s">
        <v>625</v>
      </c>
      <c r="D839" s="68">
        <v>1</v>
      </c>
      <c r="E839" s="104">
        <v>10545</v>
      </c>
      <c r="F839" s="105">
        <v>10545</v>
      </c>
      <c r="G839" s="153">
        <v>0</v>
      </c>
      <c r="H839" s="104">
        <v>2109</v>
      </c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customFormat="1" ht="17.850000000000001" customHeight="1" x14ac:dyDescent="0.25">
      <c r="A840" s="67">
        <v>16</v>
      </c>
      <c r="B840" s="188" t="s">
        <v>160</v>
      </c>
      <c r="C840" s="67" t="s">
        <v>267</v>
      </c>
      <c r="D840" s="68">
        <v>1</v>
      </c>
      <c r="E840" s="104">
        <v>24875</v>
      </c>
      <c r="F840" s="105">
        <v>24875</v>
      </c>
      <c r="G840" s="153">
        <v>0</v>
      </c>
      <c r="H840" s="104">
        <v>4975</v>
      </c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customFormat="1" ht="17.100000000000001" customHeight="1" x14ac:dyDescent="0.25">
      <c r="A841" s="67">
        <v>17</v>
      </c>
      <c r="B841" s="188" t="s">
        <v>64</v>
      </c>
      <c r="C841" s="67" t="s">
        <v>625</v>
      </c>
      <c r="D841" s="68">
        <v>1</v>
      </c>
      <c r="E841" s="104">
        <v>14800</v>
      </c>
      <c r="F841" s="105">
        <v>14800</v>
      </c>
      <c r="G841" s="153">
        <v>0</v>
      </c>
      <c r="H841" s="104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customFormat="1" ht="24.4" customHeight="1" x14ac:dyDescent="0.25">
      <c r="A842" s="67">
        <v>18</v>
      </c>
      <c r="B842" s="188" t="s">
        <v>175</v>
      </c>
      <c r="C842" s="67" t="s">
        <v>625</v>
      </c>
      <c r="D842" s="68">
        <v>1</v>
      </c>
      <c r="E842" s="104">
        <v>6000</v>
      </c>
      <c r="F842" s="105">
        <v>6000</v>
      </c>
      <c r="G842" s="153">
        <v>0</v>
      </c>
      <c r="H842" s="104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customFormat="1" ht="17.850000000000001" customHeight="1" x14ac:dyDescent="0.25">
      <c r="A843" s="67">
        <v>19</v>
      </c>
      <c r="B843" s="188" t="s">
        <v>176</v>
      </c>
      <c r="C843" s="67" t="s">
        <v>625</v>
      </c>
      <c r="D843" s="68">
        <v>1</v>
      </c>
      <c r="E843" s="104">
        <v>5000</v>
      </c>
      <c r="F843" s="105">
        <v>5000</v>
      </c>
      <c r="G843" s="153">
        <v>0</v>
      </c>
      <c r="H843" s="104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customFormat="1" ht="24.4" customHeight="1" x14ac:dyDescent="0.25">
      <c r="A844" s="67">
        <v>20</v>
      </c>
      <c r="B844" s="188" t="s">
        <v>177</v>
      </c>
      <c r="C844" s="67" t="s">
        <v>625</v>
      </c>
      <c r="D844" s="68">
        <v>1</v>
      </c>
      <c r="E844" s="104">
        <v>15000</v>
      </c>
      <c r="F844" s="105">
        <v>15000</v>
      </c>
      <c r="G844" s="153">
        <v>0</v>
      </c>
      <c r="H844" s="104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customFormat="1" ht="17.850000000000001" customHeight="1" x14ac:dyDescent="0.25">
      <c r="A845" s="67">
        <v>21</v>
      </c>
      <c r="B845" s="188" t="s">
        <v>178</v>
      </c>
      <c r="C845" s="67" t="s">
        <v>625</v>
      </c>
      <c r="D845" s="68">
        <v>1</v>
      </c>
      <c r="E845" s="104">
        <v>8900</v>
      </c>
      <c r="F845" s="105">
        <v>8900</v>
      </c>
      <c r="G845" s="153">
        <v>0</v>
      </c>
      <c r="H845" s="104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customFormat="1" ht="17.100000000000001" customHeight="1" x14ac:dyDescent="0.25">
      <c r="A846" s="67">
        <v>22</v>
      </c>
      <c r="B846" s="188" t="s">
        <v>179</v>
      </c>
      <c r="C846" s="67" t="s">
        <v>625</v>
      </c>
      <c r="D846" s="68">
        <v>1</v>
      </c>
      <c r="E846" s="104">
        <v>9000</v>
      </c>
      <c r="F846" s="105">
        <v>9000</v>
      </c>
      <c r="G846" s="153">
        <v>0</v>
      </c>
      <c r="H846" s="104">
        <v>5400</v>
      </c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customFormat="1" ht="25.15" customHeight="1" x14ac:dyDescent="0.25">
      <c r="A847" s="67">
        <v>23</v>
      </c>
      <c r="B847" s="188" t="s">
        <v>161</v>
      </c>
      <c r="C847" s="67" t="s">
        <v>625</v>
      </c>
      <c r="D847" s="68">
        <v>1</v>
      </c>
      <c r="E847" s="104">
        <v>6950</v>
      </c>
      <c r="F847" s="105">
        <v>6950</v>
      </c>
      <c r="G847" s="153">
        <v>0</v>
      </c>
      <c r="H847" s="104">
        <v>4170</v>
      </c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customFormat="1" ht="17.100000000000001" customHeight="1" x14ac:dyDescent="0.25">
      <c r="A848" s="67">
        <v>24</v>
      </c>
      <c r="B848" s="188" t="s">
        <v>180</v>
      </c>
      <c r="C848" s="67" t="s">
        <v>625</v>
      </c>
      <c r="D848" s="68">
        <v>1</v>
      </c>
      <c r="E848" s="104">
        <v>19375</v>
      </c>
      <c r="F848" s="105">
        <v>19375</v>
      </c>
      <c r="G848" s="153">
        <v>0</v>
      </c>
      <c r="H848" s="104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customFormat="1" ht="27.75" customHeight="1" x14ac:dyDescent="0.25">
      <c r="A849" s="67">
        <v>25</v>
      </c>
      <c r="B849" s="54" t="s">
        <v>804</v>
      </c>
      <c r="C849" s="53" t="s">
        <v>676</v>
      </c>
      <c r="D849" s="71">
        <v>1</v>
      </c>
      <c r="E849" s="94">
        <f>F849+G849</f>
        <v>19900</v>
      </c>
      <c r="F849" s="96">
        <v>19900</v>
      </c>
      <c r="G849" s="98"/>
      <c r="H849" s="94">
        <v>7960</v>
      </c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customFormat="1" ht="24.75" customHeight="1" x14ac:dyDescent="0.25">
      <c r="A850" s="67">
        <v>26</v>
      </c>
      <c r="B850" s="54" t="s">
        <v>805</v>
      </c>
      <c r="C850" s="53" t="s">
        <v>197</v>
      </c>
      <c r="D850" s="71">
        <v>1</v>
      </c>
      <c r="E850" s="94">
        <f>F850+G850</f>
        <v>20000</v>
      </c>
      <c r="F850" s="96">
        <v>20000</v>
      </c>
      <c r="G850" s="98"/>
      <c r="H850" s="94">
        <v>8000</v>
      </c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customFormat="1" ht="17.850000000000001" customHeight="1" x14ac:dyDescent="0.25">
      <c r="A851" s="67">
        <v>27</v>
      </c>
      <c r="B851" s="188" t="s">
        <v>162</v>
      </c>
      <c r="C851" s="67" t="s">
        <v>625</v>
      </c>
      <c r="D851" s="68">
        <v>1</v>
      </c>
      <c r="E851" s="104">
        <v>11399</v>
      </c>
      <c r="F851" s="105">
        <v>11399</v>
      </c>
      <c r="G851" s="153">
        <v>0</v>
      </c>
      <c r="H851" s="104">
        <v>4559.6000000000004</v>
      </c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customFormat="1" ht="17.850000000000001" customHeight="1" x14ac:dyDescent="0.25">
      <c r="A852" s="67">
        <v>28</v>
      </c>
      <c r="B852" s="182" t="s">
        <v>950</v>
      </c>
      <c r="C852" s="67"/>
      <c r="D852" s="68">
        <v>1</v>
      </c>
      <c r="E852" s="104">
        <v>40000</v>
      </c>
      <c r="F852" s="104">
        <v>40000</v>
      </c>
      <c r="G852" s="153"/>
      <c r="H852" s="94">
        <f>E852-(E852*20%)</f>
        <v>32000</v>
      </c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customFormat="1" ht="17.850000000000001" customHeight="1" x14ac:dyDescent="0.25">
      <c r="A853" s="67">
        <v>29</v>
      </c>
      <c r="B853" s="188" t="s">
        <v>900</v>
      </c>
      <c r="C853" s="67"/>
      <c r="D853" s="68">
        <v>1</v>
      </c>
      <c r="E853" s="104">
        <v>20000</v>
      </c>
      <c r="F853" s="104">
        <v>20000</v>
      </c>
      <c r="G853" s="153"/>
      <c r="H853" s="94">
        <f>E853-(E853*20%)</f>
        <v>16000</v>
      </c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customFormat="1" ht="17.850000000000001" customHeight="1" x14ac:dyDescent="0.25">
      <c r="A854" s="67">
        <v>30</v>
      </c>
      <c r="B854" s="188" t="s">
        <v>901</v>
      </c>
      <c r="C854" s="67"/>
      <c r="D854" s="68">
        <v>1</v>
      </c>
      <c r="E854" s="104">
        <f>F854+G854</f>
        <v>28408</v>
      </c>
      <c r="F854" s="105"/>
      <c r="G854" s="105">
        <v>28408</v>
      </c>
      <c r="H854" s="94">
        <v>22726.400000000001</v>
      </c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customFormat="1" ht="17.850000000000001" customHeight="1" x14ac:dyDescent="0.25">
      <c r="A855" s="67">
        <v>31</v>
      </c>
      <c r="B855" s="188" t="s">
        <v>902</v>
      </c>
      <c r="C855" s="67"/>
      <c r="D855" s="68">
        <v>1</v>
      </c>
      <c r="E855" s="104">
        <f t="shared" ref="E855:E902" si="54">F855+G855</f>
        <v>16995</v>
      </c>
      <c r="F855" s="105"/>
      <c r="G855" s="105">
        <v>16995</v>
      </c>
      <c r="H855" s="94">
        <v>13596</v>
      </c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customFormat="1" ht="17.850000000000001" customHeight="1" x14ac:dyDescent="0.25">
      <c r="A856" s="67">
        <v>32</v>
      </c>
      <c r="B856" s="188" t="s">
        <v>903</v>
      </c>
      <c r="C856" s="67"/>
      <c r="D856" s="68">
        <v>1</v>
      </c>
      <c r="E856" s="104">
        <f t="shared" si="54"/>
        <v>16995</v>
      </c>
      <c r="F856" s="105"/>
      <c r="G856" s="105">
        <v>16995</v>
      </c>
      <c r="H856" s="94">
        <v>13596</v>
      </c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customFormat="1" ht="17.850000000000001" customHeight="1" x14ac:dyDescent="0.25">
      <c r="A857" s="67">
        <v>33</v>
      </c>
      <c r="B857" s="188" t="s">
        <v>904</v>
      </c>
      <c r="C857" s="67"/>
      <c r="D857" s="68">
        <v>1</v>
      </c>
      <c r="E857" s="104">
        <f t="shared" si="54"/>
        <v>16995</v>
      </c>
      <c r="F857" s="105"/>
      <c r="G857" s="105">
        <v>16995</v>
      </c>
      <c r="H857" s="94">
        <v>13596</v>
      </c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customFormat="1" ht="17.850000000000001" customHeight="1" x14ac:dyDescent="0.25">
      <c r="A858" s="67">
        <v>34</v>
      </c>
      <c r="B858" s="188" t="s">
        <v>905</v>
      </c>
      <c r="C858" s="67"/>
      <c r="D858" s="68">
        <v>1</v>
      </c>
      <c r="E858" s="104">
        <f t="shared" si="54"/>
        <v>16995</v>
      </c>
      <c r="F858" s="105"/>
      <c r="G858" s="105">
        <v>16995</v>
      </c>
      <c r="H858" s="94">
        <v>13596</v>
      </c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customFormat="1" ht="17.850000000000001" customHeight="1" x14ac:dyDescent="0.25">
      <c r="A859" s="67">
        <v>35</v>
      </c>
      <c r="B859" s="188" t="s">
        <v>906</v>
      </c>
      <c r="C859" s="67"/>
      <c r="D859" s="68">
        <v>1</v>
      </c>
      <c r="E859" s="104">
        <f t="shared" si="54"/>
        <v>16995</v>
      </c>
      <c r="F859" s="105"/>
      <c r="G859" s="105">
        <v>16995</v>
      </c>
      <c r="H859" s="94">
        <v>13596</v>
      </c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customFormat="1" ht="17.850000000000001" customHeight="1" x14ac:dyDescent="0.25">
      <c r="A860" s="67">
        <v>36</v>
      </c>
      <c r="B860" s="188" t="s">
        <v>907</v>
      </c>
      <c r="C860" s="67"/>
      <c r="D860" s="68">
        <v>1</v>
      </c>
      <c r="E860" s="104">
        <f t="shared" si="54"/>
        <v>16995</v>
      </c>
      <c r="F860" s="105"/>
      <c r="G860" s="105">
        <v>16995</v>
      </c>
      <c r="H860" s="94">
        <v>13596</v>
      </c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customFormat="1" ht="17.850000000000001" customHeight="1" x14ac:dyDescent="0.25">
      <c r="A861" s="67">
        <v>37</v>
      </c>
      <c r="B861" s="188" t="s">
        <v>908</v>
      </c>
      <c r="C861" s="67"/>
      <c r="D861" s="68">
        <v>1</v>
      </c>
      <c r="E861" s="104">
        <f t="shared" si="54"/>
        <v>16995</v>
      </c>
      <c r="F861" s="105"/>
      <c r="G861" s="105">
        <v>16995</v>
      </c>
      <c r="H861" s="94">
        <v>13596</v>
      </c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customFormat="1" ht="17.850000000000001" customHeight="1" x14ac:dyDescent="0.25">
      <c r="A862" s="67">
        <v>38</v>
      </c>
      <c r="B862" s="188" t="s">
        <v>909</v>
      </c>
      <c r="C862" s="67"/>
      <c r="D862" s="68">
        <v>1</v>
      </c>
      <c r="E862" s="104">
        <f t="shared" si="54"/>
        <v>16995</v>
      </c>
      <c r="F862" s="105"/>
      <c r="G862" s="105">
        <v>16995</v>
      </c>
      <c r="H862" s="94">
        <v>13596</v>
      </c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customFormat="1" ht="17.850000000000001" customHeight="1" x14ac:dyDescent="0.25">
      <c r="A863" s="67">
        <v>39</v>
      </c>
      <c r="B863" s="188" t="s">
        <v>910</v>
      </c>
      <c r="C863" s="67"/>
      <c r="D863" s="68">
        <v>1</v>
      </c>
      <c r="E863" s="104">
        <f t="shared" si="54"/>
        <v>16995</v>
      </c>
      <c r="F863" s="105"/>
      <c r="G863" s="105">
        <v>16995</v>
      </c>
      <c r="H863" s="94">
        <v>13596</v>
      </c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customFormat="1" ht="17.850000000000001" customHeight="1" x14ac:dyDescent="0.25">
      <c r="A864" s="67">
        <v>40</v>
      </c>
      <c r="B864" s="188" t="s">
        <v>911</v>
      </c>
      <c r="C864" s="67"/>
      <c r="D864" s="68">
        <v>1</v>
      </c>
      <c r="E864" s="104">
        <f t="shared" si="54"/>
        <v>16995</v>
      </c>
      <c r="F864" s="105"/>
      <c r="G864" s="105">
        <v>16995</v>
      </c>
      <c r="H864" s="94">
        <v>13596</v>
      </c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customFormat="1" ht="17.850000000000001" customHeight="1" x14ac:dyDescent="0.25">
      <c r="A865" s="67">
        <v>41</v>
      </c>
      <c r="B865" s="188" t="s">
        <v>912</v>
      </c>
      <c r="C865" s="67"/>
      <c r="D865" s="68">
        <v>1</v>
      </c>
      <c r="E865" s="104">
        <f t="shared" si="54"/>
        <v>16995</v>
      </c>
      <c r="F865" s="105"/>
      <c r="G865" s="105">
        <v>16995</v>
      </c>
      <c r="H865" s="94">
        <v>13596</v>
      </c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customFormat="1" ht="17.850000000000001" customHeight="1" x14ac:dyDescent="0.25">
      <c r="A866" s="67">
        <v>42</v>
      </c>
      <c r="B866" s="188" t="s">
        <v>913</v>
      </c>
      <c r="C866" s="67"/>
      <c r="D866" s="68">
        <v>1</v>
      </c>
      <c r="E866" s="104">
        <f t="shared" si="54"/>
        <v>16995</v>
      </c>
      <c r="F866" s="105"/>
      <c r="G866" s="105">
        <v>16995</v>
      </c>
      <c r="H866" s="94">
        <v>13596</v>
      </c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customFormat="1" ht="17.850000000000001" customHeight="1" x14ac:dyDescent="0.25">
      <c r="A867" s="67">
        <v>43</v>
      </c>
      <c r="B867" s="188" t="s">
        <v>914</v>
      </c>
      <c r="C867" s="67"/>
      <c r="D867" s="68">
        <v>1</v>
      </c>
      <c r="E867" s="104">
        <f t="shared" si="54"/>
        <v>16995</v>
      </c>
      <c r="F867" s="105"/>
      <c r="G867" s="105">
        <v>16995</v>
      </c>
      <c r="H867" s="94">
        <v>13596</v>
      </c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customFormat="1" ht="17.850000000000001" customHeight="1" x14ac:dyDescent="0.25">
      <c r="A868" s="67">
        <v>44</v>
      </c>
      <c r="B868" s="188" t="s">
        <v>915</v>
      </c>
      <c r="C868" s="67"/>
      <c r="D868" s="68">
        <v>1</v>
      </c>
      <c r="E868" s="104">
        <f t="shared" si="54"/>
        <v>16995</v>
      </c>
      <c r="F868" s="105"/>
      <c r="G868" s="105">
        <v>16995</v>
      </c>
      <c r="H868" s="94">
        <v>13596</v>
      </c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customFormat="1" ht="17.850000000000001" customHeight="1" x14ac:dyDescent="0.25">
      <c r="A869" s="67">
        <v>45</v>
      </c>
      <c r="B869" s="188" t="s">
        <v>916</v>
      </c>
      <c r="C869" s="67"/>
      <c r="D869" s="68">
        <v>1</v>
      </c>
      <c r="E869" s="104">
        <f t="shared" si="54"/>
        <v>16995</v>
      </c>
      <c r="F869" s="105"/>
      <c r="G869" s="105">
        <v>16995</v>
      </c>
      <c r="H869" s="94">
        <v>13596</v>
      </c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customFormat="1" ht="17.850000000000001" customHeight="1" x14ac:dyDescent="0.25">
      <c r="A870" s="67">
        <v>46</v>
      </c>
      <c r="B870" s="188" t="s">
        <v>917</v>
      </c>
      <c r="C870" s="67"/>
      <c r="D870" s="68">
        <v>1</v>
      </c>
      <c r="E870" s="104">
        <f t="shared" si="54"/>
        <v>16995</v>
      </c>
      <c r="F870" s="105"/>
      <c r="G870" s="105">
        <v>16995</v>
      </c>
      <c r="H870" s="94">
        <v>13596</v>
      </c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customFormat="1" ht="17.850000000000001" customHeight="1" x14ac:dyDescent="0.25">
      <c r="A871" s="67">
        <v>47</v>
      </c>
      <c r="B871" s="188" t="s">
        <v>918</v>
      </c>
      <c r="C871" s="67"/>
      <c r="D871" s="68">
        <v>1</v>
      </c>
      <c r="E871" s="104">
        <f t="shared" si="54"/>
        <v>16995</v>
      </c>
      <c r="F871" s="105"/>
      <c r="G871" s="105">
        <v>16995</v>
      </c>
      <c r="H871" s="94">
        <v>13596</v>
      </c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customFormat="1" ht="17.850000000000001" customHeight="1" x14ac:dyDescent="0.25">
      <c r="A872" s="67">
        <v>48</v>
      </c>
      <c r="B872" s="188" t="s">
        <v>919</v>
      </c>
      <c r="C872" s="67"/>
      <c r="D872" s="68">
        <v>1</v>
      </c>
      <c r="E872" s="104">
        <f t="shared" si="54"/>
        <v>16995</v>
      </c>
      <c r="F872" s="105"/>
      <c r="G872" s="105">
        <v>16995</v>
      </c>
      <c r="H872" s="94">
        <v>13596</v>
      </c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customFormat="1" ht="17.850000000000001" customHeight="1" x14ac:dyDescent="0.25">
      <c r="A873" s="67">
        <v>49</v>
      </c>
      <c r="B873" s="188" t="s">
        <v>920</v>
      </c>
      <c r="C873" s="67"/>
      <c r="D873" s="68">
        <v>1</v>
      </c>
      <c r="E873" s="104">
        <f t="shared" si="54"/>
        <v>16995</v>
      </c>
      <c r="F873" s="105"/>
      <c r="G873" s="105">
        <v>16995</v>
      </c>
      <c r="H873" s="94">
        <v>13596</v>
      </c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customFormat="1" ht="17.850000000000001" customHeight="1" x14ac:dyDescent="0.25">
      <c r="A874" s="67">
        <v>50</v>
      </c>
      <c r="B874" s="188" t="s">
        <v>921</v>
      </c>
      <c r="C874" s="67"/>
      <c r="D874" s="68">
        <v>1</v>
      </c>
      <c r="E874" s="104">
        <f t="shared" si="54"/>
        <v>16995</v>
      </c>
      <c r="F874" s="105"/>
      <c r="G874" s="105">
        <v>16995</v>
      </c>
      <c r="H874" s="94">
        <v>13596</v>
      </c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customFormat="1" ht="17.850000000000001" customHeight="1" x14ac:dyDescent="0.25">
      <c r="A875" s="67">
        <v>51</v>
      </c>
      <c r="B875" s="188" t="s">
        <v>922</v>
      </c>
      <c r="C875" s="67"/>
      <c r="D875" s="68">
        <v>1</v>
      </c>
      <c r="E875" s="104">
        <f t="shared" si="54"/>
        <v>16995</v>
      </c>
      <c r="F875" s="105"/>
      <c r="G875" s="105">
        <v>16995</v>
      </c>
      <c r="H875" s="94">
        <v>13596</v>
      </c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customFormat="1" ht="17.850000000000001" customHeight="1" x14ac:dyDescent="0.25">
      <c r="A876" s="67">
        <v>52</v>
      </c>
      <c r="B876" s="188" t="s">
        <v>923</v>
      </c>
      <c r="C876" s="67"/>
      <c r="D876" s="68">
        <v>1</v>
      </c>
      <c r="E876" s="104">
        <f t="shared" si="54"/>
        <v>16995</v>
      </c>
      <c r="F876" s="105"/>
      <c r="G876" s="105">
        <v>16995</v>
      </c>
      <c r="H876" s="94">
        <v>13596</v>
      </c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customFormat="1" ht="17.850000000000001" customHeight="1" x14ac:dyDescent="0.25">
      <c r="A877" s="67">
        <v>53</v>
      </c>
      <c r="B877" s="188" t="s">
        <v>924</v>
      </c>
      <c r="C877" s="67"/>
      <c r="D877" s="68">
        <v>1</v>
      </c>
      <c r="E877" s="104">
        <f t="shared" si="54"/>
        <v>16995</v>
      </c>
      <c r="F877" s="105"/>
      <c r="G877" s="105">
        <v>16995</v>
      </c>
      <c r="H877" s="94">
        <v>13596</v>
      </c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customFormat="1" ht="17.850000000000001" customHeight="1" x14ac:dyDescent="0.25">
      <c r="A878" s="67">
        <v>54</v>
      </c>
      <c r="B878" s="188" t="s">
        <v>925</v>
      </c>
      <c r="C878" s="67"/>
      <c r="D878" s="68">
        <v>1</v>
      </c>
      <c r="E878" s="104">
        <f t="shared" si="54"/>
        <v>16995</v>
      </c>
      <c r="F878" s="105"/>
      <c r="G878" s="105">
        <v>16995</v>
      </c>
      <c r="H878" s="94">
        <v>13596</v>
      </c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customFormat="1" ht="17.850000000000001" customHeight="1" x14ac:dyDescent="0.25">
      <c r="A879" s="67">
        <v>55</v>
      </c>
      <c r="B879" s="188" t="s">
        <v>926</v>
      </c>
      <c r="C879" s="67"/>
      <c r="D879" s="68">
        <v>1</v>
      </c>
      <c r="E879" s="104">
        <f t="shared" si="54"/>
        <v>16995</v>
      </c>
      <c r="F879" s="105"/>
      <c r="G879" s="105">
        <v>16995</v>
      </c>
      <c r="H879" s="94">
        <v>13596</v>
      </c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customFormat="1" ht="17.850000000000001" customHeight="1" x14ac:dyDescent="0.25">
      <c r="A880" s="67">
        <v>56</v>
      </c>
      <c r="B880" s="188" t="s">
        <v>927</v>
      </c>
      <c r="C880" s="67"/>
      <c r="D880" s="68">
        <v>1</v>
      </c>
      <c r="E880" s="104">
        <f t="shared" si="54"/>
        <v>16995</v>
      </c>
      <c r="F880" s="105"/>
      <c r="G880" s="105">
        <v>16995</v>
      </c>
      <c r="H880" s="94">
        <v>13596</v>
      </c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customFormat="1" ht="17.850000000000001" customHeight="1" x14ac:dyDescent="0.25">
      <c r="A881" s="67">
        <v>57</v>
      </c>
      <c r="B881" s="188" t="s">
        <v>928</v>
      </c>
      <c r="C881" s="67"/>
      <c r="D881" s="68">
        <v>1</v>
      </c>
      <c r="E881" s="104">
        <f t="shared" si="54"/>
        <v>16995</v>
      </c>
      <c r="F881" s="105"/>
      <c r="G881" s="105">
        <v>16995</v>
      </c>
      <c r="H881" s="94">
        <v>13596</v>
      </c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customFormat="1" ht="17.850000000000001" customHeight="1" x14ac:dyDescent="0.25">
      <c r="A882" s="67">
        <v>58</v>
      </c>
      <c r="B882" s="188" t="s">
        <v>929</v>
      </c>
      <c r="C882" s="67"/>
      <c r="D882" s="68">
        <v>1</v>
      </c>
      <c r="E882" s="104">
        <f t="shared" si="54"/>
        <v>16995</v>
      </c>
      <c r="F882" s="105"/>
      <c r="G882" s="105">
        <v>16995</v>
      </c>
      <c r="H882" s="94">
        <v>13596</v>
      </c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customFormat="1" ht="17.850000000000001" customHeight="1" x14ac:dyDescent="0.25">
      <c r="A883" s="67">
        <v>59</v>
      </c>
      <c r="B883" s="188" t="s">
        <v>930</v>
      </c>
      <c r="C883" s="67"/>
      <c r="D883" s="68">
        <v>1</v>
      </c>
      <c r="E883" s="104">
        <f t="shared" si="54"/>
        <v>16995</v>
      </c>
      <c r="F883" s="105"/>
      <c r="G883" s="105">
        <v>16995</v>
      </c>
      <c r="H883" s="94">
        <v>13596</v>
      </c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customFormat="1" ht="17.850000000000001" customHeight="1" x14ac:dyDescent="0.25">
      <c r="A884" s="67">
        <v>60</v>
      </c>
      <c r="B884" s="188" t="s">
        <v>931</v>
      </c>
      <c r="C884" s="67"/>
      <c r="D884" s="68">
        <v>1</v>
      </c>
      <c r="E884" s="104">
        <f t="shared" si="54"/>
        <v>16995</v>
      </c>
      <c r="F884" s="105"/>
      <c r="G884" s="105">
        <v>16995</v>
      </c>
      <c r="H884" s="94">
        <v>13596</v>
      </c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customFormat="1" ht="17.850000000000001" customHeight="1" x14ac:dyDescent="0.25">
      <c r="A885" s="67">
        <v>61</v>
      </c>
      <c r="B885" s="188" t="s">
        <v>932</v>
      </c>
      <c r="C885" s="67"/>
      <c r="D885" s="68">
        <v>1</v>
      </c>
      <c r="E885" s="104">
        <f t="shared" si="54"/>
        <v>16995</v>
      </c>
      <c r="F885" s="105"/>
      <c r="G885" s="105">
        <v>16995</v>
      </c>
      <c r="H885" s="94">
        <v>13596</v>
      </c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customFormat="1" ht="17.850000000000001" customHeight="1" x14ac:dyDescent="0.25">
      <c r="A886" s="67">
        <v>62</v>
      </c>
      <c r="B886" s="188" t="s">
        <v>933</v>
      </c>
      <c r="C886" s="67"/>
      <c r="D886" s="68">
        <v>1</v>
      </c>
      <c r="E886" s="104">
        <f t="shared" si="54"/>
        <v>16995</v>
      </c>
      <c r="F886" s="105"/>
      <c r="G886" s="105">
        <v>16995</v>
      </c>
      <c r="H886" s="94">
        <v>13596</v>
      </c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customFormat="1" ht="17.850000000000001" customHeight="1" x14ac:dyDescent="0.25">
      <c r="A887" s="67">
        <v>63</v>
      </c>
      <c r="B887" s="188" t="s">
        <v>934</v>
      </c>
      <c r="C887" s="67"/>
      <c r="D887" s="68">
        <v>1</v>
      </c>
      <c r="E887" s="104">
        <f t="shared" si="54"/>
        <v>16995</v>
      </c>
      <c r="F887" s="105"/>
      <c r="G887" s="105">
        <v>16995</v>
      </c>
      <c r="H887" s="94">
        <v>13596</v>
      </c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customFormat="1" ht="17.850000000000001" customHeight="1" x14ac:dyDescent="0.25">
      <c r="A888" s="67">
        <v>64</v>
      </c>
      <c r="B888" s="188" t="s">
        <v>935</v>
      </c>
      <c r="C888" s="67"/>
      <c r="D888" s="68">
        <v>1</v>
      </c>
      <c r="E888" s="104">
        <f t="shared" si="54"/>
        <v>16995</v>
      </c>
      <c r="F888" s="105"/>
      <c r="G888" s="105">
        <v>16995</v>
      </c>
      <c r="H888" s="94">
        <v>13596</v>
      </c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customFormat="1" ht="17.850000000000001" customHeight="1" x14ac:dyDescent="0.25">
      <c r="A889" s="67">
        <v>65</v>
      </c>
      <c r="B889" s="188" t="s">
        <v>936</v>
      </c>
      <c r="C889" s="67"/>
      <c r="D889" s="68">
        <v>1</v>
      </c>
      <c r="E889" s="104">
        <f t="shared" si="54"/>
        <v>16995</v>
      </c>
      <c r="F889" s="105"/>
      <c r="G889" s="105">
        <v>16995</v>
      </c>
      <c r="H889" s="94">
        <v>13596</v>
      </c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customFormat="1" ht="17.850000000000001" customHeight="1" x14ac:dyDescent="0.25">
      <c r="A890" s="67">
        <v>66</v>
      </c>
      <c r="B890" s="188" t="s">
        <v>937</v>
      </c>
      <c r="C890" s="67"/>
      <c r="D890" s="68">
        <v>1</v>
      </c>
      <c r="E890" s="104">
        <f t="shared" si="54"/>
        <v>16995</v>
      </c>
      <c r="F890" s="105"/>
      <c r="G890" s="105">
        <v>16995</v>
      </c>
      <c r="H890" s="94">
        <v>13596</v>
      </c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customFormat="1" ht="17.850000000000001" customHeight="1" x14ac:dyDescent="0.25">
      <c r="A891" s="67">
        <v>67</v>
      </c>
      <c r="B891" s="188" t="s">
        <v>938</v>
      </c>
      <c r="C891" s="67"/>
      <c r="D891" s="68">
        <v>1</v>
      </c>
      <c r="E891" s="104">
        <f t="shared" si="54"/>
        <v>16995</v>
      </c>
      <c r="F891" s="105"/>
      <c r="G891" s="105">
        <v>16995</v>
      </c>
      <c r="H891" s="94">
        <v>13596</v>
      </c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customFormat="1" ht="17.850000000000001" customHeight="1" x14ac:dyDescent="0.25">
      <c r="A892" s="67">
        <v>68</v>
      </c>
      <c r="B892" s="188" t="s">
        <v>939</v>
      </c>
      <c r="C892" s="67"/>
      <c r="D892" s="68">
        <v>1</v>
      </c>
      <c r="E892" s="104">
        <f t="shared" si="54"/>
        <v>16995</v>
      </c>
      <c r="F892" s="105"/>
      <c r="G892" s="105">
        <v>16995</v>
      </c>
      <c r="H892" s="94">
        <v>13596</v>
      </c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customFormat="1" ht="17.850000000000001" customHeight="1" x14ac:dyDescent="0.25">
      <c r="A893" s="67">
        <v>69</v>
      </c>
      <c r="B893" s="188" t="s">
        <v>940</v>
      </c>
      <c r="C893" s="67"/>
      <c r="D893" s="68">
        <v>1</v>
      </c>
      <c r="E893" s="104">
        <f t="shared" si="54"/>
        <v>16995</v>
      </c>
      <c r="F893" s="105"/>
      <c r="G893" s="105">
        <v>16995</v>
      </c>
      <c r="H893" s="94">
        <v>13596</v>
      </c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customFormat="1" ht="17.850000000000001" customHeight="1" x14ac:dyDescent="0.25">
      <c r="A894" s="67">
        <v>70</v>
      </c>
      <c r="B894" s="188" t="s">
        <v>941</v>
      </c>
      <c r="C894" s="67"/>
      <c r="D894" s="68">
        <v>1</v>
      </c>
      <c r="E894" s="104">
        <f t="shared" si="54"/>
        <v>16995</v>
      </c>
      <c r="F894" s="105"/>
      <c r="G894" s="105">
        <v>16995</v>
      </c>
      <c r="H894" s="94">
        <v>13596</v>
      </c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customFormat="1" ht="17.850000000000001" customHeight="1" x14ac:dyDescent="0.25">
      <c r="A895" s="67">
        <v>71</v>
      </c>
      <c r="B895" s="188" t="s">
        <v>942</v>
      </c>
      <c r="C895" s="67"/>
      <c r="D895" s="68">
        <v>1</v>
      </c>
      <c r="E895" s="104">
        <f t="shared" si="54"/>
        <v>16995</v>
      </c>
      <c r="F895" s="105"/>
      <c r="G895" s="105">
        <v>16995</v>
      </c>
      <c r="H895" s="94">
        <v>13596</v>
      </c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customFormat="1" ht="17.850000000000001" customHeight="1" x14ac:dyDescent="0.25">
      <c r="A896" s="67">
        <v>72</v>
      </c>
      <c r="B896" s="188" t="s">
        <v>943</v>
      </c>
      <c r="C896" s="67"/>
      <c r="D896" s="68">
        <v>1</v>
      </c>
      <c r="E896" s="104">
        <f t="shared" si="54"/>
        <v>28408</v>
      </c>
      <c r="F896" s="105"/>
      <c r="G896" s="105">
        <v>28408</v>
      </c>
      <c r="H896" s="94">
        <v>22726.400000000001</v>
      </c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customFormat="1" ht="17.850000000000001" customHeight="1" x14ac:dyDescent="0.25">
      <c r="A897" s="67">
        <v>73</v>
      </c>
      <c r="B897" s="188" t="s">
        <v>944</v>
      </c>
      <c r="C897" s="67"/>
      <c r="D897" s="68">
        <v>1</v>
      </c>
      <c r="E897" s="104">
        <f t="shared" si="54"/>
        <v>17648</v>
      </c>
      <c r="F897" s="105"/>
      <c r="G897" s="105">
        <v>17648</v>
      </c>
      <c r="H897" s="94">
        <v>14118.4</v>
      </c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customFormat="1" ht="17.850000000000001" customHeight="1" x14ac:dyDescent="0.25">
      <c r="A898" s="67">
        <v>74</v>
      </c>
      <c r="B898" s="188" t="s">
        <v>945</v>
      </c>
      <c r="C898" s="67"/>
      <c r="D898" s="68">
        <v>1</v>
      </c>
      <c r="E898" s="104">
        <f t="shared" si="54"/>
        <v>18546</v>
      </c>
      <c r="F898" s="105"/>
      <c r="G898" s="105">
        <v>18546</v>
      </c>
      <c r="H898" s="94">
        <v>14836.8</v>
      </c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customFormat="1" ht="17.850000000000001" customHeight="1" x14ac:dyDescent="0.25">
      <c r="A899" s="67">
        <v>75</v>
      </c>
      <c r="B899" s="188" t="s">
        <v>946</v>
      </c>
      <c r="C899" s="67"/>
      <c r="D899" s="68">
        <v>1</v>
      </c>
      <c r="E899" s="104">
        <f t="shared" si="54"/>
        <v>14850</v>
      </c>
      <c r="F899" s="105"/>
      <c r="G899" s="105">
        <v>14850</v>
      </c>
      <c r="H899" s="94">
        <v>11880</v>
      </c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customFormat="1" ht="17.850000000000001" customHeight="1" x14ac:dyDescent="0.25">
      <c r="A900" s="67">
        <v>76</v>
      </c>
      <c r="B900" s="188" t="s">
        <v>947</v>
      </c>
      <c r="C900" s="67"/>
      <c r="D900" s="68">
        <v>1</v>
      </c>
      <c r="E900" s="104">
        <f t="shared" si="54"/>
        <v>28490</v>
      </c>
      <c r="F900" s="105"/>
      <c r="G900" s="105">
        <v>28490</v>
      </c>
      <c r="H900" s="94">
        <v>22792</v>
      </c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customFormat="1" ht="17.850000000000001" customHeight="1" x14ac:dyDescent="0.25">
      <c r="A901" s="67">
        <v>77</v>
      </c>
      <c r="B901" s="188" t="s">
        <v>948</v>
      </c>
      <c r="C901" s="67"/>
      <c r="D901" s="68">
        <v>1</v>
      </c>
      <c r="E901" s="104">
        <f t="shared" si="54"/>
        <v>11170</v>
      </c>
      <c r="F901" s="105"/>
      <c r="G901" s="105">
        <v>11170</v>
      </c>
      <c r="H901" s="94">
        <v>8936</v>
      </c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customFormat="1" ht="17.850000000000001" customHeight="1" x14ac:dyDescent="0.25">
      <c r="A902" s="67">
        <v>78</v>
      </c>
      <c r="B902" s="188" t="s">
        <v>949</v>
      </c>
      <c r="C902" s="67"/>
      <c r="D902" s="68">
        <v>1</v>
      </c>
      <c r="E902" s="104">
        <f t="shared" si="54"/>
        <v>11700</v>
      </c>
      <c r="F902" s="105"/>
      <c r="G902" s="105">
        <v>11700</v>
      </c>
      <c r="H902" s="94">
        <v>9360</v>
      </c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s="31" customFormat="1" ht="23.25" customHeight="1" x14ac:dyDescent="0.25">
      <c r="A903" s="29">
        <v>14</v>
      </c>
      <c r="B903" s="30" t="s">
        <v>806</v>
      </c>
      <c r="C903" s="29"/>
      <c r="D903" s="131">
        <f>SUM(D904:D951)</f>
        <v>45</v>
      </c>
      <c r="E903" s="124">
        <f>SUM(E904:E951)</f>
        <v>3084317.5410000002</v>
      </c>
      <c r="F903" s="124">
        <f t="shared" ref="F903:H903" si="55">SUM(F904:F951)</f>
        <v>831373.54099999997</v>
      </c>
      <c r="G903" s="124">
        <f t="shared" si="55"/>
        <v>2252944</v>
      </c>
      <c r="H903" s="124">
        <f t="shared" si="55"/>
        <v>981951.75920000009</v>
      </c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customFormat="1" ht="24.2" customHeight="1" x14ac:dyDescent="0.25">
      <c r="A904" s="69">
        <v>1</v>
      </c>
      <c r="B904" s="70" t="s">
        <v>265</v>
      </c>
      <c r="C904" s="69" t="s">
        <v>606</v>
      </c>
      <c r="D904" s="71">
        <v>1</v>
      </c>
      <c r="E904" s="94">
        <v>11450</v>
      </c>
      <c r="F904" s="96">
        <v>0</v>
      </c>
      <c r="G904" s="98">
        <v>11450</v>
      </c>
      <c r="H904" s="94">
        <v>5438.75</v>
      </c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customFormat="1" ht="38.25" x14ac:dyDescent="0.25">
      <c r="A905" s="69">
        <v>2</v>
      </c>
      <c r="B905" s="70" t="s">
        <v>307</v>
      </c>
      <c r="C905" s="69" t="s">
        <v>608</v>
      </c>
      <c r="D905" s="71">
        <v>1</v>
      </c>
      <c r="E905" s="94">
        <v>164833</v>
      </c>
      <c r="F905" s="96">
        <v>0</v>
      </c>
      <c r="G905" s="98">
        <v>164833</v>
      </c>
      <c r="H905" s="94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customFormat="1" ht="24.2" customHeight="1" x14ac:dyDescent="0.25">
      <c r="A906" s="69">
        <v>3</v>
      </c>
      <c r="B906" s="70" t="s">
        <v>308</v>
      </c>
      <c r="C906" s="69" t="s">
        <v>609</v>
      </c>
      <c r="D906" s="71">
        <v>1</v>
      </c>
      <c r="E906" s="94">
        <v>918108</v>
      </c>
      <c r="F906" s="96">
        <v>0</v>
      </c>
      <c r="G906" s="98">
        <v>918108</v>
      </c>
      <c r="H906" s="94">
        <v>491437.79639999999</v>
      </c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customFormat="1" ht="29.25" customHeight="1" x14ac:dyDescent="0.25">
      <c r="A907" s="69">
        <v>4</v>
      </c>
      <c r="B907" s="70" t="s">
        <v>601</v>
      </c>
      <c r="C907" s="69" t="s">
        <v>607</v>
      </c>
      <c r="D907" s="71">
        <v>1</v>
      </c>
      <c r="E907" s="94">
        <v>16498</v>
      </c>
      <c r="F907" s="96">
        <v>0</v>
      </c>
      <c r="G907" s="98">
        <v>16498</v>
      </c>
      <c r="H907" s="94">
        <v>7836.5499999999993</v>
      </c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customFormat="1" ht="24.95" customHeight="1" x14ac:dyDescent="0.25">
      <c r="A908" s="69">
        <v>5</v>
      </c>
      <c r="B908" s="74" t="s">
        <v>309</v>
      </c>
      <c r="C908" s="69" t="s">
        <v>479</v>
      </c>
      <c r="D908" s="71">
        <v>1</v>
      </c>
      <c r="E908" s="94">
        <v>19800</v>
      </c>
      <c r="F908" s="96">
        <v>0</v>
      </c>
      <c r="G908" s="98">
        <v>19800</v>
      </c>
      <c r="H908" s="94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customFormat="1" ht="24.2" customHeight="1" x14ac:dyDescent="0.25">
      <c r="A909" s="69">
        <v>6</v>
      </c>
      <c r="B909" s="70" t="s">
        <v>604</v>
      </c>
      <c r="C909" s="69" t="s">
        <v>608</v>
      </c>
      <c r="D909" s="71">
        <v>1</v>
      </c>
      <c r="E909" s="94">
        <v>10450</v>
      </c>
      <c r="F909" s="96">
        <v>10450</v>
      </c>
      <c r="G909" s="98">
        <v>0</v>
      </c>
      <c r="H909" s="94">
        <v>4963.75</v>
      </c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customFormat="1" ht="24.2" customHeight="1" x14ac:dyDescent="0.25">
      <c r="A910" s="69">
        <v>7</v>
      </c>
      <c r="B910" s="70" t="s">
        <v>34</v>
      </c>
      <c r="C910" s="69" t="s">
        <v>606</v>
      </c>
      <c r="D910" s="71">
        <v>1</v>
      </c>
      <c r="E910" s="94">
        <v>22149</v>
      </c>
      <c r="F910" s="96">
        <v>0</v>
      </c>
      <c r="G910" s="98">
        <v>22149</v>
      </c>
      <c r="H910" s="94">
        <v>10520.775000000001</v>
      </c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customFormat="1" ht="24.2" customHeight="1" x14ac:dyDescent="0.25">
      <c r="A911" s="69">
        <v>8</v>
      </c>
      <c r="B911" s="70" t="s">
        <v>310</v>
      </c>
      <c r="C911" s="69" t="s">
        <v>610</v>
      </c>
      <c r="D911" s="71">
        <v>1</v>
      </c>
      <c r="E911" s="94">
        <v>24948</v>
      </c>
      <c r="F911" s="96">
        <v>0</v>
      </c>
      <c r="G911" s="98">
        <v>24948</v>
      </c>
      <c r="H911" s="94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customFormat="1" ht="24.2" customHeight="1" x14ac:dyDescent="0.25">
      <c r="A912" s="69">
        <v>9</v>
      </c>
      <c r="B912" s="70" t="s">
        <v>311</v>
      </c>
      <c r="C912" s="69" t="s">
        <v>609</v>
      </c>
      <c r="D912" s="71">
        <v>1</v>
      </c>
      <c r="E912" s="94">
        <v>19116</v>
      </c>
      <c r="F912" s="96">
        <v>19116</v>
      </c>
      <c r="G912" s="98">
        <v>0</v>
      </c>
      <c r="H912" s="94">
        <v>6371.3627999999972</v>
      </c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customFormat="1" ht="24.95" customHeight="1" x14ac:dyDescent="0.25">
      <c r="A913" s="69">
        <v>10</v>
      </c>
      <c r="B913" s="70" t="s">
        <v>611</v>
      </c>
      <c r="C913" s="69" t="s">
        <v>608</v>
      </c>
      <c r="D913" s="71">
        <v>1</v>
      </c>
      <c r="E913" s="94">
        <v>9850</v>
      </c>
      <c r="F913" s="96">
        <v>9850</v>
      </c>
      <c r="G913" s="98">
        <v>0</v>
      </c>
      <c r="H913" s="94">
        <v>1970</v>
      </c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customFormat="1" ht="24.2" customHeight="1" x14ac:dyDescent="0.25">
      <c r="A914" s="69">
        <v>11</v>
      </c>
      <c r="B914" s="70" t="s">
        <v>312</v>
      </c>
      <c r="C914" s="69" t="s">
        <v>608</v>
      </c>
      <c r="D914" s="71">
        <v>1</v>
      </c>
      <c r="E914" s="94">
        <v>9000</v>
      </c>
      <c r="F914" s="96">
        <v>9000</v>
      </c>
      <c r="G914" s="98">
        <v>0</v>
      </c>
      <c r="H914" s="94">
        <v>1800</v>
      </c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customFormat="1" ht="24.2" customHeight="1" x14ac:dyDescent="0.25">
      <c r="A915" s="69">
        <v>12</v>
      </c>
      <c r="B915" s="70" t="s">
        <v>313</v>
      </c>
      <c r="C915" s="69" t="s">
        <v>608</v>
      </c>
      <c r="D915" s="71">
        <v>1</v>
      </c>
      <c r="E915" s="94">
        <v>8900</v>
      </c>
      <c r="F915" s="96">
        <v>8900</v>
      </c>
      <c r="G915" s="98">
        <v>0</v>
      </c>
      <c r="H915" s="94">
        <v>1780</v>
      </c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customFormat="1" ht="24.95" customHeight="1" x14ac:dyDescent="0.25">
      <c r="A916" s="69">
        <v>13</v>
      </c>
      <c r="B916" s="70" t="s">
        <v>314</v>
      </c>
      <c r="C916" s="69" t="s">
        <v>606</v>
      </c>
      <c r="D916" s="71">
        <v>1</v>
      </c>
      <c r="E916" s="94">
        <v>6978.5</v>
      </c>
      <c r="F916" s="96">
        <v>6978.5</v>
      </c>
      <c r="G916" s="98">
        <v>0</v>
      </c>
      <c r="H916" s="94">
        <v>1395.7000000000005</v>
      </c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customFormat="1" ht="24.2" customHeight="1" x14ac:dyDescent="0.25">
      <c r="A917" s="69">
        <v>14</v>
      </c>
      <c r="B917" s="70" t="s">
        <v>315</v>
      </c>
      <c r="C917" s="69" t="s">
        <v>609</v>
      </c>
      <c r="D917" s="71">
        <v>1</v>
      </c>
      <c r="E917" s="94">
        <v>601417</v>
      </c>
      <c r="F917" s="96">
        <v>0</v>
      </c>
      <c r="G917" s="98">
        <v>601417</v>
      </c>
      <c r="H917" s="94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customFormat="1" ht="24.2" customHeight="1" x14ac:dyDescent="0.25">
      <c r="A918" s="69">
        <v>15</v>
      </c>
      <c r="B918" s="70" t="s">
        <v>605</v>
      </c>
      <c r="C918" s="69" t="s">
        <v>609</v>
      </c>
      <c r="D918" s="71">
        <v>2</v>
      </c>
      <c r="E918" s="94">
        <v>71760</v>
      </c>
      <c r="F918" s="96">
        <v>71760</v>
      </c>
      <c r="G918" s="98">
        <v>0</v>
      </c>
      <c r="H918" s="94">
        <v>28704</v>
      </c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customFormat="1" ht="27" customHeight="1" x14ac:dyDescent="0.25">
      <c r="A919" s="69">
        <v>16</v>
      </c>
      <c r="B919" s="70" t="s">
        <v>602</v>
      </c>
      <c r="C919" s="69" t="s">
        <v>607</v>
      </c>
      <c r="D919" s="71">
        <v>1</v>
      </c>
      <c r="E919" s="94">
        <v>21336</v>
      </c>
      <c r="F919" s="96">
        <v>0</v>
      </c>
      <c r="G919" s="98">
        <v>21336</v>
      </c>
      <c r="H919" s="94">
        <v>8534.3999999999978</v>
      </c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customFormat="1" ht="24.95" customHeight="1" x14ac:dyDescent="0.25">
      <c r="A920" s="69">
        <v>17</v>
      </c>
      <c r="B920" s="70" t="s">
        <v>603</v>
      </c>
      <c r="C920" s="69" t="s">
        <v>612</v>
      </c>
      <c r="D920" s="71">
        <v>1</v>
      </c>
      <c r="E920" s="94">
        <v>11399</v>
      </c>
      <c r="F920" s="96">
        <v>0</v>
      </c>
      <c r="G920" s="98">
        <v>11399</v>
      </c>
      <c r="H920" s="94">
        <v>5414.5250000000005</v>
      </c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customFormat="1" ht="24.95" customHeight="1" x14ac:dyDescent="0.25">
      <c r="A921" s="69">
        <v>18</v>
      </c>
      <c r="B921" s="70" t="s">
        <v>772</v>
      </c>
      <c r="C921" s="69" t="s">
        <v>479</v>
      </c>
      <c r="D921" s="71">
        <v>4</v>
      </c>
      <c r="E921" s="94">
        <v>64540</v>
      </c>
      <c r="F921" s="96"/>
      <c r="G921" s="98">
        <v>64540</v>
      </c>
      <c r="H921" s="94">
        <v>25816</v>
      </c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customFormat="1" ht="29.25" customHeight="1" x14ac:dyDescent="0.25">
      <c r="A922" s="69">
        <v>19</v>
      </c>
      <c r="B922" s="70" t="s">
        <v>773</v>
      </c>
      <c r="C922" s="69" t="s">
        <v>609</v>
      </c>
      <c r="D922" s="71">
        <v>4</v>
      </c>
      <c r="E922" s="94">
        <v>156420</v>
      </c>
      <c r="F922" s="96"/>
      <c r="G922" s="98">
        <v>156420</v>
      </c>
      <c r="H922" s="94">
        <v>62568</v>
      </c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customFormat="1" ht="24.4" customHeight="1" x14ac:dyDescent="0.25">
      <c r="A923" s="69">
        <v>20</v>
      </c>
      <c r="B923" s="188" t="s">
        <v>627</v>
      </c>
      <c r="C923" s="67" t="s">
        <v>197</v>
      </c>
      <c r="D923" s="68">
        <v>1</v>
      </c>
      <c r="E923" s="104">
        <v>124475</v>
      </c>
      <c r="F923" s="105">
        <v>124475</v>
      </c>
      <c r="G923" s="153">
        <v>0</v>
      </c>
      <c r="H923" s="104">
        <v>43566.25</v>
      </c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customFormat="1" ht="17.100000000000001" customHeight="1" x14ac:dyDescent="0.25">
      <c r="A924" s="69">
        <v>21</v>
      </c>
      <c r="B924" s="188" t="s">
        <v>156</v>
      </c>
      <c r="C924" s="67" t="s">
        <v>197</v>
      </c>
      <c r="D924" s="68">
        <v>1</v>
      </c>
      <c r="E924" s="104">
        <v>173900</v>
      </c>
      <c r="F924" s="105">
        <v>173900</v>
      </c>
      <c r="G924" s="153">
        <v>0</v>
      </c>
      <c r="H924" s="104">
        <v>47822.5</v>
      </c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customFormat="1" ht="17.850000000000001" customHeight="1" x14ac:dyDescent="0.25">
      <c r="A925" s="69">
        <v>22</v>
      </c>
      <c r="B925" s="188" t="s">
        <v>628</v>
      </c>
      <c r="C925" s="67" t="s">
        <v>197</v>
      </c>
      <c r="D925" s="68">
        <v>1</v>
      </c>
      <c r="E925" s="104">
        <v>10545</v>
      </c>
      <c r="F925" s="105">
        <v>10545</v>
      </c>
      <c r="G925" s="153">
        <v>0</v>
      </c>
      <c r="H925" s="104">
        <v>2899.875</v>
      </c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customFormat="1" ht="17.850000000000001" customHeight="1" x14ac:dyDescent="0.25">
      <c r="A926" s="69">
        <v>23</v>
      </c>
      <c r="B926" s="188" t="s">
        <v>34</v>
      </c>
      <c r="C926" s="67" t="s">
        <v>200</v>
      </c>
      <c r="D926" s="68">
        <v>1</v>
      </c>
      <c r="E926" s="104">
        <v>19500</v>
      </c>
      <c r="F926" s="105">
        <v>19500</v>
      </c>
      <c r="G926" s="153">
        <v>0</v>
      </c>
      <c r="H926" s="104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customFormat="1" ht="17.100000000000001" customHeight="1" x14ac:dyDescent="0.25">
      <c r="A927" s="69">
        <v>24</v>
      </c>
      <c r="B927" s="188" t="s">
        <v>629</v>
      </c>
      <c r="C927" s="67" t="s">
        <v>197</v>
      </c>
      <c r="D927" s="68">
        <v>1</v>
      </c>
      <c r="E927" s="104">
        <v>25680.356</v>
      </c>
      <c r="F927" s="105">
        <v>25680.356</v>
      </c>
      <c r="G927" s="153">
        <v>0</v>
      </c>
      <c r="H927" s="104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customFormat="1" ht="17.850000000000001" customHeight="1" x14ac:dyDescent="0.25">
      <c r="A928" s="69">
        <v>25</v>
      </c>
      <c r="B928" s="188" t="s">
        <v>214</v>
      </c>
      <c r="C928" s="67" t="s">
        <v>197</v>
      </c>
      <c r="D928" s="68">
        <v>1</v>
      </c>
      <c r="E928" s="104">
        <v>19435</v>
      </c>
      <c r="F928" s="105">
        <v>19435</v>
      </c>
      <c r="G928" s="153">
        <v>0</v>
      </c>
      <c r="H928" s="104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customFormat="1" ht="17.850000000000001" customHeight="1" x14ac:dyDescent="0.25">
      <c r="A929" s="69">
        <v>26</v>
      </c>
      <c r="B929" s="188" t="s">
        <v>630</v>
      </c>
      <c r="C929" s="67" t="s">
        <v>197</v>
      </c>
      <c r="D929" s="68">
        <v>1</v>
      </c>
      <c r="E929" s="104">
        <v>164354.685</v>
      </c>
      <c r="F929" s="105">
        <v>164354.685</v>
      </c>
      <c r="G929" s="153">
        <v>0</v>
      </c>
      <c r="H929" s="104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customFormat="1" ht="17.100000000000001" customHeight="1" x14ac:dyDescent="0.25">
      <c r="A930" s="69">
        <v>27</v>
      </c>
      <c r="B930" s="188" t="s">
        <v>258</v>
      </c>
      <c r="C930" s="67" t="s">
        <v>197</v>
      </c>
      <c r="D930" s="68">
        <v>1</v>
      </c>
      <c r="E930" s="104">
        <v>6000</v>
      </c>
      <c r="F930" s="105">
        <v>6000</v>
      </c>
      <c r="G930" s="153">
        <v>0</v>
      </c>
      <c r="H930" s="104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customFormat="1" ht="17.850000000000001" customHeight="1" x14ac:dyDescent="0.25">
      <c r="A931" s="69">
        <v>28</v>
      </c>
      <c r="B931" s="188" t="s">
        <v>258</v>
      </c>
      <c r="C931" s="67" t="s">
        <v>197</v>
      </c>
      <c r="D931" s="68">
        <v>1</v>
      </c>
      <c r="E931" s="104">
        <v>9850</v>
      </c>
      <c r="F931" s="105">
        <v>9850</v>
      </c>
      <c r="G931" s="153">
        <v>0</v>
      </c>
      <c r="H931" s="104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customFormat="1" ht="17.100000000000001" customHeight="1" x14ac:dyDescent="0.25">
      <c r="A932" s="69">
        <v>29</v>
      </c>
      <c r="B932" s="188" t="s">
        <v>258</v>
      </c>
      <c r="C932" s="67" t="s">
        <v>197</v>
      </c>
      <c r="D932" s="68">
        <v>1</v>
      </c>
      <c r="E932" s="104">
        <v>1200</v>
      </c>
      <c r="F932" s="105">
        <v>1200</v>
      </c>
      <c r="G932" s="153">
        <v>0</v>
      </c>
      <c r="H932" s="104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customFormat="1" ht="17.850000000000001" customHeight="1" x14ac:dyDescent="0.25">
      <c r="A933" s="69">
        <v>30</v>
      </c>
      <c r="B933" s="188" t="s">
        <v>258</v>
      </c>
      <c r="C933" s="67" t="s">
        <v>197</v>
      </c>
      <c r="D933" s="68">
        <v>1</v>
      </c>
      <c r="E933" s="104">
        <v>6000</v>
      </c>
      <c r="F933" s="105">
        <v>6000</v>
      </c>
      <c r="G933" s="153">
        <v>0</v>
      </c>
      <c r="H933" s="104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customFormat="1" ht="17.850000000000001" customHeight="1" x14ac:dyDescent="0.25">
      <c r="A934" s="69">
        <v>31</v>
      </c>
      <c r="B934" s="188" t="s">
        <v>216</v>
      </c>
      <c r="C934" s="67" t="s">
        <v>197</v>
      </c>
      <c r="D934" s="68">
        <v>1</v>
      </c>
      <c r="E934" s="104">
        <v>9000</v>
      </c>
      <c r="F934" s="105">
        <v>9000</v>
      </c>
      <c r="G934" s="153">
        <v>0</v>
      </c>
      <c r="H934" s="104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customFormat="1" ht="17.100000000000001" customHeight="1" x14ac:dyDescent="0.25">
      <c r="A935" s="69">
        <v>32</v>
      </c>
      <c r="B935" s="188" t="s">
        <v>300</v>
      </c>
      <c r="C935" s="67" t="s">
        <v>197</v>
      </c>
      <c r="D935" s="68">
        <v>1</v>
      </c>
      <c r="E935" s="104">
        <v>15000</v>
      </c>
      <c r="F935" s="105">
        <v>15000</v>
      </c>
      <c r="G935" s="153">
        <v>0</v>
      </c>
      <c r="H935" s="104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customFormat="1" ht="17.850000000000001" customHeight="1" x14ac:dyDescent="0.25">
      <c r="A936" s="69">
        <v>33</v>
      </c>
      <c r="B936" s="188" t="s">
        <v>218</v>
      </c>
      <c r="C936" s="67" t="s">
        <v>197</v>
      </c>
      <c r="D936" s="68">
        <v>1</v>
      </c>
      <c r="E936" s="104">
        <v>15000</v>
      </c>
      <c r="F936" s="105">
        <v>15000</v>
      </c>
      <c r="G936" s="153">
        <v>0</v>
      </c>
      <c r="H936" s="104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customFormat="1" ht="24.4" customHeight="1" x14ac:dyDescent="0.25">
      <c r="A937" s="69">
        <v>34</v>
      </c>
      <c r="B937" s="188" t="s">
        <v>631</v>
      </c>
      <c r="C937" s="67" t="s">
        <v>207</v>
      </c>
      <c r="D937" s="68">
        <v>1</v>
      </c>
      <c r="E937" s="104">
        <v>8900</v>
      </c>
      <c r="F937" s="105">
        <v>8900</v>
      </c>
      <c r="G937" s="153">
        <v>0</v>
      </c>
      <c r="H937" s="104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customFormat="1" ht="17.850000000000001" customHeight="1" x14ac:dyDescent="0.25">
      <c r="A938" s="69">
        <v>35</v>
      </c>
      <c r="B938" s="188" t="s">
        <v>294</v>
      </c>
      <c r="C938" s="67" t="s">
        <v>197</v>
      </c>
      <c r="D938" s="68">
        <v>1</v>
      </c>
      <c r="E938" s="104">
        <v>15180</v>
      </c>
      <c r="F938" s="105">
        <v>15180</v>
      </c>
      <c r="G938" s="153">
        <v>0</v>
      </c>
      <c r="H938" s="104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customFormat="1" ht="26.25" customHeight="1" x14ac:dyDescent="0.25">
      <c r="A939" s="69">
        <v>36</v>
      </c>
      <c r="B939" s="188" t="s">
        <v>632</v>
      </c>
      <c r="C939" s="67" t="s">
        <v>197</v>
      </c>
      <c r="D939" s="68">
        <v>1</v>
      </c>
      <c r="E939" s="104">
        <v>11399</v>
      </c>
      <c r="F939" s="105">
        <v>11399</v>
      </c>
      <c r="G939" s="153">
        <v>0</v>
      </c>
      <c r="H939" s="104">
        <v>3134.7249999999995</v>
      </c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customFormat="1" ht="23.25" customHeight="1" x14ac:dyDescent="0.25">
      <c r="A940" s="69">
        <v>37</v>
      </c>
      <c r="B940" s="54" t="s">
        <v>804</v>
      </c>
      <c r="C940" s="53" t="s">
        <v>676</v>
      </c>
      <c r="D940" s="71">
        <v>1</v>
      </c>
      <c r="E940" s="94">
        <f>F940+G940</f>
        <v>19900</v>
      </c>
      <c r="F940" s="96">
        <v>19900</v>
      </c>
      <c r="G940" s="98"/>
      <c r="H940" s="94">
        <v>11940</v>
      </c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customFormat="1" ht="23.25" customHeight="1" x14ac:dyDescent="0.25">
      <c r="A941" s="69">
        <v>38</v>
      </c>
      <c r="B941" s="54" t="s">
        <v>805</v>
      </c>
      <c r="C941" s="53" t="s">
        <v>197</v>
      </c>
      <c r="D941" s="71">
        <v>1</v>
      </c>
      <c r="E941" s="94">
        <f>F941+G941</f>
        <v>20000</v>
      </c>
      <c r="F941" s="96">
        <v>20000</v>
      </c>
      <c r="G941" s="98"/>
      <c r="H941" s="94">
        <v>12000</v>
      </c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customFormat="1" ht="23.25" customHeight="1" x14ac:dyDescent="0.25">
      <c r="A942" s="69">
        <v>39</v>
      </c>
      <c r="B942" s="54" t="s">
        <v>951</v>
      </c>
      <c r="C942" s="53"/>
      <c r="D942" s="71"/>
      <c r="E942" s="94">
        <f>F942+G942</f>
        <v>11170</v>
      </c>
      <c r="F942" s="96"/>
      <c r="G942" s="153">
        <v>11170</v>
      </c>
      <c r="H942" s="94">
        <v>8936</v>
      </c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customFormat="1" ht="23.25" customHeight="1" x14ac:dyDescent="0.25">
      <c r="A943" s="69">
        <v>40</v>
      </c>
      <c r="B943" s="54" t="s">
        <v>852</v>
      </c>
      <c r="C943" s="53"/>
      <c r="D943" s="71"/>
      <c r="E943" s="94">
        <f t="shared" ref="E943:E951" si="56">F943+G943</f>
        <v>10020</v>
      </c>
      <c r="F943" s="96"/>
      <c r="G943" s="98">
        <v>10020</v>
      </c>
      <c r="H943" s="94">
        <v>8016</v>
      </c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customFormat="1" ht="23.25" customHeight="1" x14ac:dyDescent="0.25">
      <c r="A944" s="69">
        <v>41</v>
      </c>
      <c r="B944" s="54" t="s">
        <v>952</v>
      </c>
      <c r="C944" s="53"/>
      <c r="D944" s="71"/>
      <c r="E944" s="94">
        <f t="shared" si="56"/>
        <v>20000</v>
      </c>
      <c r="F944" s="96">
        <v>20000</v>
      </c>
      <c r="G944" s="98"/>
      <c r="H944" s="94">
        <v>20000</v>
      </c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customFormat="1" ht="23.25" customHeight="1" x14ac:dyDescent="0.25">
      <c r="A945" s="69">
        <v>42</v>
      </c>
      <c r="B945" s="54" t="s">
        <v>953</v>
      </c>
      <c r="C945" s="53"/>
      <c r="D945" s="71"/>
      <c r="E945" s="94">
        <f t="shared" si="56"/>
        <v>28408</v>
      </c>
      <c r="F945" s="96"/>
      <c r="G945" s="98">
        <v>28408</v>
      </c>
      <c r="H945" s="94">
        <v>22726.400000000001</v>
      </c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customFormat="1" ht="23.25" customHeight="1" x14ac:dyDescent="0.25">
      <c r="A946" s="69">
        <v>43</v>
      </c>
      <c r="B946" s="54" t="s">
        <v>954</v>
      </c>
      <c r="C946" s="53"/>
      <c r="D946" s="71"/>
      <c r="E946" s="94">
        <f t="shared" si="56"/>
        <v>28408</v>
      </c>
      <c r="F946" s="96"/>
      <c r="G946" s="98">
        <v>28408</v>
      </c>
      <c r="H946" s="94">
        <v>22726.400000000001</v>
      </c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customFormat="1" ht="23.25" customHeight="1" x14ac:dyDescent="0.25">
      <c r="A947" s="69">
        <v>44</v>
      </c>
      <c r="B947" s="54" t="s">
        <v>955</v>
      </c>
      <c r="C947" s="53"/>
      <c r="D947" s="71"/>
      <c r="E947" s="94">
        <f t="shared" si="56"/>
        <v>28408</v>
      </c>
      <c r="F947" s="96"/>
      <c r="G947" s="98">
        <v>28408</v>
      </c>
      <c r="H947" s="94">
        <v>22726.400000000001</v>
      </c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customFormat="1" ht="23.25" customHeight="1" x14ac:dyDescent="0.25">
      <c r="A948" s="69">
        <v>45</v>
      </c>
      <c r="B948" s="54" t="s">
        <v>956</v>
      </c>
      <c r="C948" s="53"/>
      <c r="D948" s="71"/>
      <c r="E948" s="94">
        <f t="shared" si="56"/>
        <v>28408</v>
      </c>
      <c r="F948" s="96"/>
      <c r="G948" s="98">
        <v>28408</v>
      </c>
      <c r="H948" s="94">
        <v>22726.400000000001</v>
      </c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customFormat="1" ht="23.25" customHeight="1" x14ac:dyDescent="0.25">
      <c r="A949" s="69">
        <v>46</v>
      </c>
      <c r="B949" s="54" t="s">
        <v>957</v>
      </c>
      <c r="C949" s="53"/>
      <c r="D949" s="71"/>
      <c r="E949" s="94">
        <f t="shared" si="56"/>
        <v>28408</v>
      </c>
      <c r="F949" s="96"/>
      <c r="G949" s="98">
        <v>28408</v>
      </c>
      <c r="H949" s="94">
        <v>22726.400000000001</v>
      </c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customFormat="1" ht="23.25" customHeight="1" x14ac:dyDescent="0.25">
      <c r="A950" s="69">
        <v>47</v>
      </c>
      <c r="B950" s="54" t="s">
        <v>958</v>
      </c>
      <c r="C950" s="53"/>
      <c r="D950" s="71"/>
      <c r="E950" s="94">
        <f t="shared" si="56"/>
        <v>28408</v>
      </c>
      <c r="F950" s="96"/>
      <c r="G950" s="98">
        <v>28408</v>
      </c>
      <c r="H950" s="94">
        <v>22726.400000000001</v>
      </c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customFormat="1" ht="23.25" customHeight="1" x14ac:dyDescent="0.25">
      <c r="A951" s="69">
        <v>48</v>
      </c>
      <c r="B951" s="54" t="s">
        <v>959</v>
      </c>
      <c r="C951" s="53"/>
      <c r="D951" s="71"/>
      <c r="E951" s="94">
        <f t="shared" si="56"/>
        <v>28408</v>
      </c>
      <c r="F951" s="96"/>
      <c r="G951" s="98">
        <v>28408</v>
      </c>
      <c r="H951" s="94">
        <v>22726.400000000001</v>
      </c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s="28" customFormat="1" ht="24.95" customHeight="1" x14ac:dyDescent="0.25">
      <c r="A952" s="29">
        <v>15</v>
      </c>
      <c r="B952" s="30" t="s">
        <v>807</v>
      </c>
      <c r="C952" s="29"/>
      <c r="D952" s="47">
        <f>SUM(D953:D984)</f>
        <v>34</v>
      </c>
      <c r="E952" s="140">
        <f t="shared" ref="E952" si="57">SUM(E953:E984)</f>
        <v>454738</v>
      </c>
      <c r="F952" s="140">
        <f t="shared" ref="F952" si="58">SUM(F953:F984)</f>
        <v>454738</v>
      </c>
      <c r="G952" s="140">
        <f t="shared" ref="G952" si="59">SUM(G953:G984)</f>
        <v>0</v>
      </c>
      <c r="H952" s="140">
        <f t="shared" ref="H952" si="60">SUM(H953:H984)</f>
        <v>92417.2</v>
      </c>
    </row>
    <row r="953" spans="1:26" customFormat="1" ht="24.75" customHeight="1" x14ac:dyDescent="0.25">
      <c r="A953" s="26">
        <v>1</v>
      </c>
      <c r="B953" s="182" t="s">
        <v>678</v>
      </c>
      <c r="C953" s="26" t="s">
        <v>679</v>
      </c>
      <c r="D953" s="41">
        <v>1</v>
      </c>
      <c r="E953" s="104">
        <v>9900</v>
      </c>
      <c r="F953" s="105">
        <v>9900</v>
      </c>
      <c r="G953" s="153">
        <v>0</v>
      </c>
      <c r="H953" s="104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customFormat="1" ht="24.75" customHeight="1" x14ac:dyDescent="0.25">
      <c r="A954" s="26">
        <v>2</v>
      </c>
      <c r="B954" s="182" t="s">
        <v>680</v>
      </c>
      <c r="C954" s="26" t="s">
        <v>679</v>
      </c>
      <c r="D954" s="41">
        <v>1</v>
      </c>
      <c r="E954" s="104">
        <v>18000</v>
      </c>
      <c r="F954" s="105">
        <v>18000</v>
      </c>
      <c r="G954" s="153">
        <v>0</v>
      </c>
      <c r="H954" s="104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customFormat="1" ht="24.75" customHeight="1" x14ac:dyDescent="0.25">
      <c r="A955" s="26">
        <v>3</v>
      </c>
      <c r="B955" s="182" t="s">
        <v>265</v>
      </c>
      <c r="C955" s="26" t="s">
        <v>679</v>
      </c>
      <c r="D955" s="41">
        <v>1</v>
      </c>
      <c r="E955" s="104">
        <v>11450</v>
      </c>
      <c r="F955" s="105">
        <v>11450</v>
      </c>
      <c r="G955" s="153">
        <v>0</v>
      </c>
      <c r="H955" s="104">
        <v>4580</v>
      </c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customFormat="1" ht="24.75" customHeight="1" x14ac:dyDescent="0.25">
      <c r="A956" s="26">
        <v>4</v>
      </c>
      <c r="B956" s="182" t="s">
        <v>14</v>
      </c>
      <c r="C956" s="26" t="s">
        <v>200</v>
      </c>
      <c r="D956" s="41">
        <v>1</v>
      </c>
      <c r="E956" s="104">
        <v>19960</v>
      </c>
      <c r="F956" s="105">
        <v>19960</v>
      </c>
      <c r="G956" s="153">
        <v>0</v>
      </c>
      <c r="H956" s="104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customFormat="1" ht="24.75" customHeight="1" x14ac:dyDescent="0.25">
      <c r="A957" s="26">
        <v>5</v>
      </c>
      <c r="B957" s="182" t="s">
        <v>681</v>
      </c>
      <c r="C957" s="26" t="s">
        <v>679</v>
      </c>
      <c r="D957" s="41">
        <v>1</v>
      </c>
      <c r="E957" s="104">
        <v>16498</v>
      </c>
      <c r="F957" s="105">
        <v>16498</v>
      </c>
      <c r="G957" s="153">
        <v>0</v>
      </c>
      <c r="H957" s="104">
        <v>6599.1999999999989</v>
      </c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customFormat="1" ht="24.75" customHeight="1" x14ac:dyDescent="0.25">
      <c r="A958" s="26">
        <v>6</v>
      </c>
      <c r="B958" s="182" t="s">
        <v>682</v>
      </c>
      <c r="C958" s="26" t="s">
        <v>679</v>
      </c>
      <c r="D958" s="41">
        <v>1</v>
      </c>
      <c r="E958" s="104">
        <v>18800</v>
      </c>
      <c r="F958" s="105">
        <v>18800</v>
      </c>
      <c r="G958" s="153">
        <v>0</v>
      </c>
      <c r="H958" s="104">
        <v>3760</v>
      </c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customFormat="1" ht="17.850000000000001" customHeight="1" x14ac:dyDescent="0.25">
      <c r="A959" s="26">
        <v>7</v>
      </c>
      <c r="B959" s="182" t="s">
        <v>683</v>
      </c>
      <c r="C959" s="26" t="s">
        <v>197</v>
      </c>
      <c r="D959" s="41">
        <v>1</v>
      </c>
      <c r="E959" s="104">
        <v>6700</v>
      </c>
      <c r="F959" s="105">
        <v>6700</v>
      </c>
      <c r="G959" s="153">
        <v>0</v>
      </c>
      <c r="H959" s="104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customFormat="1" ht="17.100000000000001" customHeight="1" x14ac:dyDescent="0.25">
      <c r="A960" s="26">
        <v>8</v>
      </c>
      <c r="B960" s="182" t="s">
        <v>34</v>
      </c>
      <c r="C960" s="26" t="s">
        <v>200</v>
      </c>
      <c r="D960" s="41">
        <v>1</v>
      </c>
      <c r="E960" s="104">
        <v>22149</v>
      </c>
      <c r="F960" s="105">
        <v>22149</v>
      </c>
      <c r="G960" s="153">
        <v>0</v>
      </c>
      <c r="H960" s="104">
        <v>8859.6000000000022</v>
      </c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customFormat="1" ht="17.850000000000001" customHeight="1" x14ac:dyDescent="0.25">
      <c r="A961" s="26">
        <v>9</v>
      </c>
      <c r="B961" s="182" t="s">
        <v>684</v>
      </c>
      <c r="C961" s="26" t="s">
        <v>197</v>
      </c>
      <c r="D961" s="41">
        <v>1</v>
      </c>
      <c r="E961" s="104">
        <v>10470</v>
      </c>
      <c r="F961" s="105">
        <v>10470</v>
      </c>
      <c r="G961" s="153">
        <v>0</v>
      </c>
      <c r="H961" s="104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customFormat="1" ht="24.4" customHeight="1" x14ac:dyDescent="0.25">
      <c r="A962" s="26">
        <v>10</v>
      </c>
      <c r="B962" s="182" t="s">
        <v>685</v>
      </c>
      <c r="C962" s="26" t="s">
        <v>679</v>
      </c>
      <c r="D962" s="41">
        <v>1</v>
      </c>
      <c r="E962" s="104">
        <v>15000</v>
      </c>
      <c r="F962" s="105">
        <v>15000</v>
      </c>
      <c r="G962" s="153">
        <v>0</v>
      </c>
      <c r="H962" s="104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customFormat="1" ht="25.15" customHeight="1" x14ac:dyDescent="0.25">
      <c r="A963" s="26">
        <v>11</v>
      </c>
      <c r="B963" s="182" t="s">
        <v>685</v>
      </c>
      <c r="C963" s="26" t="s">
        <v>679</v>
      </c>
      <c r="D963" s="41">
        <v>1</v>
      </c>
      <c r="E963" s="104">
        <v>15000</v>
      </c>
      <c r="F963" s="105">
        <v>15000</v>
      </c>
      <c r="G963" s="153">
        <v>0</v>
      </c>
      <c r="H963" s="104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customFormat="1" ht="17.100000000000001" customHeight="1" x14ac:dyDescent="0.25">
      <c r="A964" s="26">
        <v>12</v>
      </c>
      <c r="B964" s="182" t="s">
        <v>686</v>
      </c>
      <c r="C964" s="26" t="s">
        <v>679</v>
      </c>
      <c r="D964" s="41">
        <v>1</v>
      </c>
      <c r="E964" s="104">
        <v>9000</v>
      </c>
      <c r="F964" s="105">
        <v>9000</v>
      </c>
      <c r="G964" s="153">
        <v>0</v>
      </c>
      <c r="H964" s="104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customFormat="1" ht="17.850000000000001" customHeight="1" x14ac:dyDescent="0.25">
      <c r="A965" s="26">
        <v>13</v>
      </c>
      <c r="B965" s="182" t="s">
        <v>687</v>
      </c>
      <c r="C965" s="26" t="s">
        <v>679</v>
      </c>
      <c r="D965" s="41">
        <v>1</v>
      </c>
      <c r="E965" s="104">
        <v>8900</v>
      </c>
      <c r="F965" s="105">
        <v>8900</v>
      </c>
      <c r="G965" s="153">
        <v>0</v>
      </c>
      <c r="H965" s="104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customFormat="1" ht="17.100000000000001" customHeight="1" x14ac:dyDescent="0.25">
      <c r="A966" s="26">
        <v>14</v>
      </c>
      <c r="B966" s="182" t="s">
        <v>688</v>
      </c>
      <c r="C966" s="26" t="s">
        <v>679</v>
      </c>
      <c r="D966" s="41">
        <v>1</v>
      </c>
      <c r="E966" s="104">
        <v>21336</v>
      </c>
      <c r="F966" s="105">
        <v>21336</v>
      </c>
      <c r="G966" s="153">
        <v>0</v>
      </c>
      <c r="H966" s="104">
        <v>8534.3999999999978</v>
      </c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customFormat="1" ht="17.850000000000001" customHeight="1" x14ac:dyDescent="0.25">
      <c r="A967" s="26">
        <v>15</v>
      </c>
      <c r="B967" s="182" t="s">
        <v>689</v>
      </c>
      <c r="C967" s="26" t="s">
        <v>679</v>
      </c>
      <c r="D967" s="41">
        <v>1</v>
      </c>
      <c r="E967" s="104">
        <v>21336</v>
      </c>
      <c r="F967" s="105">
        <v>21336</v>
      </c>
      <c r="G967" s="153">
        <v>0</v>
      </c>
      <c r="H967" s="104">
        <v>8534.3999999999978</v>
      </c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customFormat="1" ht="24.4" customHeight="1" x14ac:dyDescent="0.25">
      <c r="A968" s="26">
        <v>16</v>
      </c>
      <c r="B968" s="182" t="s">
        <v>690</v>
      </c>
      <c r="C968" s="26" t="s">
        <v>679</v>
      </c>
      <c r="D968" s="41">
        <v>1</v>
      </c>
      <c r="E968" s="104">
        <v>11399</v>
      </c>
      <c r="F968" s="105">
        <v>11399</v>
      </c>
      <c r="G968" s="153">
        <v>0</v>
      </c>
      <c r="H968" s="104">
        <v>4559.6000000000004</v>
      </c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customFormat="1" ht="33" customHeight="1" x14ac:dyDescent="0.25">
      <c r="A969" s="26">
        <v>17</v>
      </c>
      <c r="B969" s="54" t="s">
        <v>190</v>
      </c>
      <c r="C969" s="69" t="s">
        <v>613</v>
      </c>
      <c r="D969" s="71">
        <v>1</v>
      </c>
      <c r="E969" s="94">
        <v>8900</v>
      </c>
      <c r="F969" s="96">
        <v>8900</v>
      </c>
      <c r="G969" s="98">
        <v>0</v>
      </c>
      <c r="H969" s="94">
        <v>3660</v>
      </c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customFormat="1" ht="17.649999999999999" customHeight="1" x14ac:dyDescent="0.25">
      <c r="A970" s="26">
        <v>18</v>
      </c>
      <c r="B970" s="54" t="s">
        <v>758</v>
      </c>
      <c r="C970" s="69" t="s">
        <v>613</v>
      </c>
      <c r="D970" s="71">
        <v>1</v>
      </c>
      <c r="E970" s="94">
        <v>15000</v>
      </c>
      <c r="F970" s="96">
        <v>15000</v>
      </c>
      <c r="G970" s="98">
        <v>0</v>
      </c>
      <c r="H970" s="94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customFormat="1" ht="16.899999999999999" customHeight="1" x14ac:dyDescent="0.25">
      <c r="A971" s="26">
        <v>19</v>
      </c>
      <c r="B971" s="54" t="s">
        <v>759</v>
      </c>
      <c r="C971" s="69" t="s">
        <v>613</v>
      </c>
      <c r="D971" s="71">
        <v>1</v>
      </c>
      <c r="E971" s="94">
        <v>15000</v>
      </c>
      <c r="F971" s="96">
        <v>15000</v>
      </c>
      <c r="G971" s="98">
        <v>0</v>
      </c>
      <c r="H971" s="94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customFormat="1" ht="17.649999999999999" customHeight="1" x14ac:dyDescent="0.25">
      <c r="A972" s="26">
        <v>20</v>
      </c>
      <c r="B972" s="54" t="s">
        <v>760</v>
      </c>
      <c r="C972" s="69" t="s">
        <v>613</v>
      </c>
      <c r="D972" s="71">
        <v>1</v>
      </c>
      <c r="E972" s="94">
        <v>6000</v>
      </c>
      <c r="F972" s="96">
        <v>6000</v>
      </c>
      <c r="G972" s="98">
        <v>0</v>
      </c>
      <c r="H972" s="94">
        <v>2190</v>
      </c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customFormat="1" ht="28.5" customHeight="1" x14ac:dyDescent="0.25">
      <c r="A973" s="26">
        <v>21</v>
      </c>
      <c r="B973" s="54" t="s">
        <v>215</v>
      </c>
      <c r="C973" s="69" t="s">
        <v>614</v>
      </c>
      <c r="D973" s="71">
        <v>1</v>
      </c>
      <c r="E973" s="94">
        <v>9650</v>
      </c>
      <c r="F973" s="96">
        <v>9650</v>
      </c>
      <c r="G973" s="98">
        <v>0</v>
      </c>
      <c r="H973" s="94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customFormat="1" ht="16.899999999999999" customHeight="1" x14ac:dyDescent="0.25">
      <c r="A974" s="26">
        <v>22</v>
      </c>
      <c r="B974" s="54" t="s">
        <v>761</v>
      </c>
      <c r="C974" s="69" t="s">
        <v>614</v>
      </c>
      <c r="D974" s="71">
        <v>1</v>
      </c>
      <c r="E974" s="94">
        <v>6000</v>
      </c>
      <c r="F974" s="96">
        <v>6000</v>
      </c>
      <c r="G974" s="98">
        <v>0</v>
      </c>
      <c r="H974" s="94">
        <v>1200</v>
      </c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customFormat="1" ht="17.649999999999999" customHeight="1" x14ac:dyDescent="0.25">
      <c r="A975" s="26">
        <v>23</v>
      </c>
      <c r="B975" s="70" t="s">
        <v>301</v>
      </c>
      <c r="C975" s="69" t="s">
        <v>614</v>
      </c>
      <c r="D975" s="71">
        <v>1</v>
      </c>
      <c r="E975" s="94">
        <v>14800</v>
      </c>
      <c r="F975" s="96">
        <v>14800</v>
      </c>
      <c r="G975" s="98">
        <v>0</v>
      </c>
      <c r="H975" s="94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customFormat="1" ht="16.899999999999999" customHeight="1" x14ac:dyDescent="0.25">
      <c r="A976" s="26">
        <v>24</v>
      </c>
      <c r="B976" s="70" t="s">
        <v>302</v>
      </c>
      <c r="C976" s="69" t="s">
        <v>614</v>
      </c>
      <c r="D976" s="71">
        <v>1</v>
      </c>
      <c r="E976" s="94">
        <v>15000</v>
      </c>
      <c r="F976" s="96">
        <v>15000</v>
      </c>
      <c r="G976" s="98">
        <v>0</v>
      </c>
      <c r="H976" s="94">
        <v>0</v>
      </c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customFormat="1" ht="17.649999999999999" customHeight="1" x14ac:dyDescent="0.25">
      <c r="A977" s="26">
        <v>25</v>
      </c>
      <c r="B977" s="70" t="s">
        <v>302</v>
      </c>
      <c r="C977" s="69" t="s">
        <v>614</v>
      </c>
      <c r="D977" s="71">
        <v>1</v>
      </c>
      <c r="E977" s="94">
        <v>15000</v>
      </c>
      <c r="F977" s="96">
        <v>15000</v>
      </c>
      <c r="G977" s="98">
        <v>0</v>
      </c>
      <c r="H977" s="94">
        <v>0</v>
      </c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customFormat="1" ht="17.649999999999999" customHeight="1" x14ac:dyDescent="0.25">
      <c r="A978" s="26">
        <v>26</v>
      </c>
      <c r="B978" s="70" t="s">
        <v>303</v>
      </c>
      <c r="C978" s="69" t="s">
        <v>614</v>
      </c>
      <c r="D978" s="71">
        <v>1</v>
      </c>
      <c r="E978" s="94">
        <v>17650</v>
      </c>
      <c r="F978" s="96">
        <v>17650</v>
      </c>
      <c r="G978" s="98">
        <v>0</v>
      </c>
      <c r="H978" s="94">
        <v>0</v>
      </c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customFormat="1" ht="16.899999999999999" customHeight="1" x14ac:dyDescent="0.25">
      <c r="A979" s="26">
        <v>27</v>
      </c>
      <c r="B979" s="70" t="s">
        <v>304</v>
      </c>
      <c r="C979" s="69" t="s">
        <v>614</v>
      </c>
      <c r="D979" s="71">
        <v>1</v>
      </c>
      <c r="E979" s="94">
        <v>12500</v>
      </c>
      <c r="F979" s="96">
        <v>12500</v>
      </c>
      <c r="G979" s="98">
        <v>0</v>
      </c>
      <c r="H979" s="94">
        <v>0</v>
      </c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customFormat="1" ht="17.649999999999999" customHeight="1" x14ac:dyDescent="0.25">
      <c r="A980" s="26">
        <v>28</v>
      </c>
      <c r="B980" s="70" t="s">
        <v>305</v>
      </c>
      <c r="C980" s="69" t="s">
        <v>614</v>
      </c>
      <c r="D980" s="71">
        <v>1</v>
      </c>
      <c r="E980" s="94">
        <v>8500</v>
      </c>
      <c r="F980" s="96">
        <v>8500</v>
      </c>
      <c r="G980" s="98">
        <v>0</v>
      </c>
      <c r="H980" s="94">
        <v>0</v>
      </c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customFormat="1" ht="17.649999999999999" customHeight="1" x14ac:dyDescent="0.25">
      <c r="A981" s="26">
        <v>29</v>
      </c>
      <c r="B981" s="70" t="s">
        <v>306</v>
      </c>
      <c r="C981" s="69" t="s">
        <v>613</v>
      </c>
      <c r="D981" s="71">
        <v>3</v>
      </c>
      <c r="E981" s="94">
        <v>14940</v>
      </c>
      <c r="F981" s="96">
        <v>14940</v>
      </c>
      <c r="G981" s="98">
        <v>0</v>
      </c>
      <c r="H981" s="94">
        <v>0</v>
      </c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customFormat="1" ht="23.25" customHeight="1" x14ac:dyDescent="0.25">
      <c r="A982" s="26">
        <v>30</v>
      </c>
      <c r="B982" s="54" t="s">
        <v>804</v>
      </c>
      <c r="C982" s="53" t="s">
        <v>676</v>
      </c>
      <c r="D982" s="71">
        <v>1</v>
      </c>
      <c r="E982" s="94">
        <f>F982+G982</f>
        <v>19900</v>
      </c>
      <c r="F982" s="96">
        <v>19900</v>
      </c>
      <c r="G982" s="98"/>
      <c r="H982" s="94">
        <v>11940</v>
      </c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customFormat="1" ht="23.25" customHeight="1" x14ac:dyDescent="0.25">
      <c r="A983" s="26">
        <v>31</v>
      </c>
      <c r="B983" s="54" t="s">
        <v>805</v>
      </c>
      <c r="C983" s="53" t="s">
        <v>197</v>
      </c>
      <c r="D983" s="71">
        <v>1</v>
      </c>
      <c r="E983" s="94">
        <f>F983+G983</f>
        <v>20000</v>
      </c>
      <c r="F983" s="96">
        <v>20000</v>
      </c>
      <c r="G983" s="98"/>
      <c r="H983" s="94">
        <v>12000</v>
      </c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customFormat="1" ht="23.25" customHeight="1" x14ac:dyDescent="0.25">
      <c r="A984" s="26">
        <v>32</v>
      </c>
      <c r="B984" s="232" t="s">
        <v>960</v>
      </c>
      <c r="C984" s="53"/>
      <c r="D984" s="71">
        <v>1</v>
      </c>
      <c r="E984" s="94">
        <f>F984+G984</f>
        <v>20000</v>
      </c>
      <c r="F984" s="96">
        <v>20000</v>
      </c>
      <c r="G984" s="98"/>
      <c r="H984" s="94">
        <v>16000</v>
      </c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s="141" customFormat="1" ht="18" customHeight="1" x14ac:dyDescent="0.25">
      <c r="A985" s="136">
        <v>16</v>
      </c>
      <c r="B985" s="229" t="s">
        <v>811</v>
      </c>
      <c r="C985" s="229"/>
      <c r="D985" s="46">
        <f>SUM(D986:D1046)</f>
        <v>119</v>
      </c>
      <c r="E985" s="142">
        <f t="shared" ref="E985:H985" si="61">SUM(E986:E1046)</f>
        <v>929354</v>
      </c>
      <c r="F985" s="142">
        <f t="shared" si="61"/>
        <v>383310</v>
      </c>
      <c r="G985" s="142">
        <f t="shared" si="61"/>
        <v>546044</v>
      </c>
      <c r="H985" s="142">
        <f t="shared" si="61"/>
        <v>541023.42000000004</v>
      </c>
    </row>
    <row r="986" spans="1:26" customFormat="1" ht="17.100000000000001" customHeight="1" x14ac:dyDescent="0.25">
      <c r="A986" s="26">
        <v>1</v>
      </c>
      <c r="B986" s="182" t="s">
        <v>199</v>
      </c>
      <c r="C986" s="26" t="s">
        <v>200</v>
      </c>
      <c r="D986" s="41">
        <v>1</v>
      </c>
      <c r="E986" s="104">
        <v>7200</v>
      </c>
      <c r="F986" s="105">
        <v>7200</v>
      </c>
      <c r="G986" s="153">
        <v>0</v>
      </c>
      <c r="H986" s="104">
        <v>0</v>
      </c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customFormat="1" ht="24.4" customHeight="1" x14ac:dyDescent="0.25">
      <c r="A987" s="26">
        <v>2</v>
      </c>
      <c r="B987" s="182" t="s">
        <v>201</v>
      </c>
      <c r="C987" s="26" t="s">
        <v>745</v>
      </c>
      <c r="D987" s="41">
        <v>30</v>
      </c>
      <c r="E987" s="104">
        <v>11700</v>
      </c>
      <c r="F987" s="105">
        <v>11700</v>
      </c>
      <c r="G987" s="153">
        <v>0</v>
      </c>
      <c r="H987" s="104">
        <v>0</v>
      </c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customFormat="1" ht="25.15" customHeight="1" x14ac:dyDescent="0.25">
      <c r="A988" s="26">
        <v>3</v>
      </c>
      <c r="B988" s="182" t="s">
        <v>202</v>
      </c>
      <c r="C988" s="26" t="s">
        <v>745</v>
      </c>
      <c r="D988" s="41">
        <v>1</v>
      </c>
      <c r="E988" s="104">
        <v>23000</v>
      </c>
      <c r="F988" s="105">
        <v>23000</v>
      </c>
      <c r="G988" s="153">
        <v>0</v>
      </c>
      <c r="H988" s="104">
        <v>766</v>
      </c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customFormat="1" ht="17.100000000000001" customHeight="1" x14ac:dyDescent="0.25">
      <c r="A989" s="26">
        <v>4</v>
      </c>
      <c r="B989" s="182" t="s">
        <v>203</v>
      </c>
      <c r="C989" s="26" t="s">
        <v>197</v>
      </c>
      <c r="D989" s="41">
        <v>1</v>
      </c>
      <c r="E989" s="104">
        <v>10545</v>
      </c>
      <c r="F989" s="105">
        <v>10545</v>
      </c>
      <c r="G989" s="153">
        <v>0</v>
      </c>
      <c r="H989" s="104">
        <v>3515</v>
      </c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customFormat="1" ht="17.850000000000001" customHeight="1" x14ac:dyDescent="0.25">
      <c r="A990" s="26">
        <v>5</v>
      </c>
      <c r="B990" s="182" t="s">
        <v>204</v>
      </c>
      <c r="C990" s="26" t="s">
        <v>200</v>
      </c>
      <c r="D990" s="41">
        <v>1</v>
      </c>
      <c r="E990" s="104">
        <v>11200</v>
      </c>
      <c r="F990" s="105">
        <v>11200</v>
      </c>
      <c r="G990" s="153">
        <v>0</v>
      </c>
      <c r="H990" s="104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customFormat="1" ht="17.850000000000001" customHeight="1" x14ac:dyDescent="0.25">
      <c r="A991" s="26">
        <v>6</v>
      </c>
      <c r="B991" s="182" t="s">
        <v>64</v>
      </c>
      <c r="C991" s="26" t="s">
        <v>540</v>
      </c>
      <c r="D991" s="41">
        <v>1</v>
      </c>
      <c r="E991" s="104">
        <v>9500</v>
      </c>
      <c r="F991" s="105">
        <v>9500</v>
      </c>
      <c r="G991" s="153">
        <v>0</v>
      </c>
      <c r="H991" s="104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customFormat="1" ht="17.100000000000001" customHeight="1" x14ac:dyDescent="0.25">
      <c r="A992" s="26">
        <v>7</v>
      </c>
      <c r="B992" s="182" t="s">
        <v>28</v>
      </c>
      <c r="C992" s="26" t="s">
        <v>197</v>
      </c>
      <c r="D992" s="41">
        <v>1</v>
      </c>
      <c r="E992" s="104">
        <v>12860</v>
      </c>
      <c r="F992" s="105">
        <v>12860</v>
      </c>
      <c r="G992" s="153">
        <v>0</v>
      </c>
      <c r="H992" s="104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customFormat="1" ht="25.15" customHeight="1" x14ac:dyDescent="0.25">
      <c r="A993" s="26">
        <v>8</v>
      </c>
      <c r="B993" s="182" t="s">
        <v>205</v>
      </c>
      <c r="C993" s="26" t="s">
        <v>745</v>
      </c>
      <c r="D993" s="41">
        <v>1</v>
      </c>
      <c r="E993" s="104">
        <v>19950</v>
      </c>
      <c r="F993" s="105">
        <v>19950</v>
      </c>
      <c r="G993" s="153">
        <v>0</v>
      </c>
      <c r="H993" s="104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customFormat="1" ht="17.100000000000001" customHeight="1" x14ac:dyDescent="0.25">
      <c r="A994" s="26">
        <v>9</v>
      </c>
      <c r="B994" s="182" t="s">
        <v>206</v>
      </c>
      <c r="C994" s="26" t="s">
        <v>207</v>
      </c>
      <c r="D994" s="41">
        <v>1</v>
      </c>
      <c r="E994" s="104">
        <v>10500</v>
      </c>
      <c r="F994" s="105">
        <v>10500</v>
      </c>
      <c r="G994" s="153">
        <v>0</v>
      </c>
      <c r="H994" s="104">
        <v>3499.6499999999996</v>
      </c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customFormat="1" ht="17.850000000000001" customHeight="1" x14ac:dyDescent="0.25">
      <c r="A995" s="26">
        <v>10</v>
      </c>
      <c r="B995" s="182" t="s">
        <v>208</v>
      </c>
      <c r="C995" s="26" t="s">
        <v>197</v>
      </c>
      <c r="D995" s="41">
        <v>1</v>
      </c>
      <c r="E995" s="104">
        <v>15000</v>
      </c>
      <c r="F995" s="105">
        <v>15000</v>
      </c>
      <c r="G995" s="153">
        <v>0</v>
      </c>
      <c r="H995" s="104">
        <v>4999.5</v>
      </c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customFormat="1" ht="17.850000000000001" customHeight="1" x14ac:dyDescent="0.25">
      <c r="A996" s="26">
        <v>11</v>
      </c>
      <c r="B996" s="182" t="s">
        <v>208</v>
      </c>
      <c r="C996" s="26" t="s">
        <v>197</v>
      </c>
      <c r="D996" s="41">
        <v>1</v>
      </c>
      <c r="E996" s="104">
        <v>9000</v>
      </c>
      <c r="F996" s="105">
        <v>9000</v>
      </c>
      <c r="G996" s="153">
        <v>0</v>
      </c>
      <c r="H996" s="104">
        <v>2999.7</v>
      </c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customFormat="1" ht="17.100000000000001" customHeight="1" x14ac:dyDescent="0.25">
      <c r="A997" s="26">
        <v>12</v>
      </c>
      <c r="B997" s="182" t="s">
        <v>190</v>
      </c>
      <c r="C997" s="26" t="s">
        <v>207</v>
      </c>
      <c r="D997" s="41">
        <v>1</v>
      </c>
      <c r="E997" s="104">
        <v>8900</v>
      </c>
      <c r="F997" s="105">
        <v>8900</v>
      </c>
      <c r="G997" s="153">
        <v>0</v>
      </c>
      <c r="H997" s="104">
        <v>2966.37</v>
      </c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customFormat="1" ht="17.850000000000001" customHeight="1" x14ac:dyDescent="0.25">
      <c r="A998" s="26">
        <v>13</v>
      </c>
      <c r="B998" s="182" t="s">
        <v>209</v>
      </c>
      <c r="C998" s="26" t="s">
        <v>207</v>
      </c>
      <c r="D998" s="41">
        <v>1</v>
      </c>
      <c r="E998" s="104">
        <v>6900</v>
      </c>
      <c r="F998" s="105">
        <v>6900</v>
      </c>
      <c r="G998" s="153">
        <v>0</v>
      </c>
      <c r="H998" s="104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customFormat="1" ht="27.75" customHeight="1" x14ac:dyDescent="0.25">
      <c r="A999" s="26">
        <v>14</v>
      </c>
      <c r="B999" s="54" t="s">
        <v>804</v>
      </c>
      <c r="C999" s="53" t="s">
        <v>676</v>
      </c>
      <c r="D999" s="71">
        <v>1</v>
      </c>
      <c r="E999" s="94">
        <f>F999+G999</f>
        <v>19900</v>
      </c>
      <c r="F999" s="96">
        <v>19900</v>
      </c>
      <c r="G999" s="98"/>
      <c r="H999" s="94">
        <v>11940</v>
      </c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customFormat="1" ht="23.25" customHeight="1" x14ac:dyDescent="0.25">
      <c r="A1000" s="26">
        <v>15</v>
      </c>
      <c r="B1000" s="54" t="s">
        <v>805</v>
      </c>
      <c r="C1000" s="53" t="s">
        <v>197</v>
      </c>
      <c r="D1000" s="71">
        <v>1</v>
      </c>
      <c r="E1000" s="94">
        <f>F1000+G1000</f>
        <v>20000</v>
      </c>
      <c r="F1000" s="96">
        <v>20000</v>
      </c>
      <c r="G1000" s="98"/>
      <c r="H1000" s="94">
        <v>12000</v>
      </c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  <row r="1001" spans="1:26" customFormat="1" ht="17.100000000000001" customHeight="1" x14ac:dyDescent="0.25">
      <c r="A1001" s="26">
        <v>16</v>
      </c>
      <c r="B1001" s="183" t="s">
        <v>199</v>
      </c>
      <c r="C1001" s="61" t="s">
        <v>200</v>
      </c>
      <c r="D1001" s="62">
        <v>1</v>
      </c>
      <c r="E1001" s="104">
        <v>7200</v>
      </c>
      <c r="F1001" s="105">
        <v>7200</v>
      </c>
      <c r="G1001" s="153">
        <v>0</v>
      </c>
      <c r="H1001" s="104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</row>
    <row r="1002" spans="1:26" customFormat="1" ht="24.4" customHeight="1" x14ac:dyDescent="0.25">
      <c r="A1002" s="26">
        <v>17</v>
      </c>
      <c r="B1002" s="183" t="s">
        <v>201</v>
      </c>
      <c r="C1002" s="61" t="s">
        <v>745</v>
      </c>
      <c r="D1002" s="62">
        <v>30</v>
      </c>
      <c r="E1002" s="104">
        <v>11700</v>
      </c>
      <c r="F1002" s="105">
        <v>11700</v>
      </c>
      <c r="G1002" s="153">
        <v>0</v>
      </c>
      <c r="H1002" s="104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</row>
    <row r="1003" spans="1:26" customFormat="1" ht="25.15" customHeight="1" x14ac:dyDescent="0.25">
      <c r="A1003" s="26">
        <v>18</v>
      </c>
      <c r="B1003" s="183" t="s">
        <v>202</v>
      </c>
      <c r="C1003" s="61" t="s">
        <v>745</v>
      </c>
      <c r="D1003" s="62">
        <v>1</v>
      </c>
      <c r="E1003" s="104">
        <v>23000</v>
      </c>
      <c r="F1003" s="105">
        <v>23000</v>
      </c>
      <c r="G1003" s="153">
        <v>0</v>
      </c>
      <c r="H1003" s="104">
        <v>4600</v>
      </c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</row>
    <row r="1004" spans="1:26" customFormat="1" ht="17.100000000000001" customHeight="1" x14ac:dyDescent="0.25">
      <c r="A1004" s="26">
        <v>19</v>
      </c>
      <c r="B1004" s="183" t="s">
        <v>203</v>
      </c>
      <c r="C1004" s="61" t="s">
        <v>197</v>
      </c>
      <c r="D1004" s="62">
        <v>1</v>
      </c>
      <c r="E1004" s="104">
        <v>10545</v>
      </c>
      <c r="F1004" s="105">
        <v>10545</v>
      </c>
      <c r="G1004" s="153">
        <v>0</v>
      </c>
      <c r="H1004" s="104">
        <v>6327</v>
      </c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</row>
    <row r="1005" spans="1:26" customFormat="1" ht="17.850000000000001" customHeight="1" x14ac:dyDescent="0.25">
      <c r="A1005" s="26">
        <v>20</v>
      </c>
      <c r="B1005" s="183" t="s">
        <v>204</v>
      </c>
      <c r="C1005" s="61" t="s">
        <v>200</v>
      </c>
      <c r="D1005" s="62">
        <v>1</v>
      </c>
      <c r="E1005" s="104">
        <v>11200</v>
      </c>
      <c r="F1005" s="105">
        <v>11200</v>
      </c>
      <c r="G1005" s="153">
        <v>0</v>
      </c>
      <c r="H1005" s="104">
        <v>0</v>
      </c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</row>
    <row r="1006" spans="1:26" customFormat="1" ht="17.850000000000001" customHeight="1" x14ac:dyDescent="0.25">
      <c r="A1006" s="26">
        <v>21</v>
      </c>
      <c r="B1006" s="183" t="s">
        <v>64</v>
      </c>
      <c r="C1006" s="61" t="s">
        <v>540</v>
      </c>
      <c r="D1006" s="62">
        <v>1</v>
      </c>
      <c r="E1006" s="104">
        <v>9500</v>
      </c>
      <c r="F1006" s="105">
        <v>9500</v>
      </c>
      <c r="G1006" s="153">
        <v>0</v>
      </c>
      <c r="H1006" s="104">
        <v>0</v>
      </c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</row>
    <row r="1007" spans="1:26" customFormat="1" ht="17.100000000000001" customHeight="1" x14ac:dyDescent="0.25">
      <c r="A1007" s="26">
        <v>22</v>
      </c>
      <c r="B1007" s="183" t="s">
        <v>28</v>
      </c>
      <c r="C1007" s="61" t="s">
        <v>197</v>
      </c>
      <c r="D1007" s="62">
        <v>1</v>
      </c>
      <c r="E1007" s="104">
        <v>12860</v>
      </c>
      <c r="F1007" s="105">
        <v>12860</v>
      </c>
      <c r="G1007" s="153">
        <v>0</v>
      </c>
      <c r="H1007" s="104">
        <v>0</v>
      </c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</row>
    <row r="1008" spans="1:26" customFormat="1" ht="25.15" customHeight="1" x14ac:dyDescent="0.25">
      <c r="A1008" s="26">
        <v>23</v>
      </c>
      <c r="B1008" s="183" t="s">
        <v>205</v>
      </c>
      <c r="C1008" s="61" t="s">
        <v>745</v>
      </c>
      <c r="D1008" s="62">
        <v>1</v>
      </c>
      <c r="E1008" s="104">
        <v>19950</v>
      </c>
      <c r="F1008" s="105">
        <v>19950</v>
      </c>
      <c r="G1008" s="153">
        <v>0</v>
      </c>
      <c r="H1008" s="104">
        <v>1995</v>
      </c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</row>
    <row r="1009" spans="1:26" customFormat="1" ht="17.100000000000001" customHeight="1" x14ac:dyDescent="0.25">
      <c r="A1009" s="26">
        <v>24</v>
      </c>
      <c r="B1009" s="183" t="s">
        <v>206</v>
      </c>
      <c r="C1009" s="61" t="s">
        <v>207</v>
      </c>
      <c r="D1009" s="62">
        <v>1</v>
      </c>
      <c r="E1009" s="104">
        <v>10500</v>
      </c>
      <c r="F1009" s="105">
        <v>10500</v>
      </c>
      <c r="G1009" s="153">
        <v>0</v>
      </c>
      <c r="H1009" s="104">
        <v>6300</v>
      </c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  <c r="X1009" s="27"/>
      <c r="Y1009" s="27"/>
      <c r="Z1009" s="27"/>
    </row>
    <row r="1010" spans="1:26" customFormat="1" ht="17.850000000000001" customHeight="1" x14ac:dyDescent="0.25">
      <c r="A1010" s="26">
        <v>25</v>
      </c>
      <c r="B1010" s="183" t="s">
        <v>208</v>
      </c>
      <c r="C1010" s="61" t="s">
        <v>197</v>
      </c>
      <c r="D1010" s="62">
        <v>1</v>
      </c>
      <c r="E1010" s="104">
        <v>15000</v>
      </c>
      <c r="F1010" s="105">
        <v>15000</v>
      </c>
      <c r="G1010" s="153">
        <v>0</v>
      </c>
      <c r="H1010" s="104">
        <v>9000</v>
      </c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  <c r="X1010" s="27"/>
      <c r="Y1010" s="27"/>
      <c r="Z1010" s="27"/>
    </row>
    <row r="1011" spans="1:26" customFormat="1" ht="27.75" customHeight="1" x14ac:dyDescent="0.25">
      <c r="A1011" s="26">
        <v>26</v>
      </c>
      <c r="B1011" s="54" t="s">
        <v>804</v>
      </c>
      <c r="C1011" s="53" t="s">
        <v>676</v>
      </c>
      <c r="D1011" s="71">
        <v>1</v>
      </c>
      <c r="E1011" s="94">
        <f>F1011+G1011</f>
        <v>19900</v>
      </c>
      <c r="F1011" s="96">
        <v>19900</v>
      </c>
      <c r="G1011" s="98"/>
      <c r="H1011" s="94">
        <v>11940</v>
      </c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  <c r="X1011" s="27"/>
      <c r="Y1011" s="27"/>
      <c r="Z1011" s="27"/>
    </row>
    <row r="1012" spans="1:26" customFormat="1" ht="17.100000000000001" customHeight="1" x14ac:dyDescent="0.25">
      <c r="A1012" s="26">
        <v>27</v>
      </c>
      <c r="B1012" s="183" t="s">
        <v>190</v>
      </c>
      <c r="C1012" s="61" t="s">
        <v>207</v>
      </c>
      <c r="D1012" s="62">
        <v>1</v>
      </c>
      <c r="E1012" s="104">
        <v>8900</v>
      </c>
      <c r="F1012" s="105">
        <v>8900</v>
      </c>
      <c r="G1012" s="153">
        <v>0</v>
      </c>
      <c r="H1012" s="104">
        <v>5340</v>
      </c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27"/>
      <c r="T1012" s="27"/>
      <c r="U1012" s="27"/>
      <c r="V1012" s="27"/>
      <c r="W1012" s="27"/>
      <c r="X1012" s="27"/>
      <c r="Y1012" s="27"/>
      <c r="Z1012" s="27"/>
    </row>
    <row r="1013" spans="1:26" customFormat="1" ht="17.850000000000001" customHeight="1" x14ac:dyDescent="0.25">
      <c r="A1013" s="26">
        <v>28</v>
      </c>
      <c r="B1013" s="183" t="s">
        <v>209</v>
      </c>
      <c r="C1013" s="61" t="s">
        <v>207</v>
      </c>
      <c r="D1013" s="62">
        <v>1</v>
      </c>
      <c r="E1013" s="104">
        <v>6900</v>
      </c>
      <c r="F1013" s="105">
        <v>6900</v>
      </c>
      <c r="G1013" s="153">
        <v>0</v>
      </c>
      <c r="H1013" s="104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27"/>
      <c r="T1013" s="27"/>
      <c r="U1013" s="27"/>
      <c r="V1013" s="27"/>
      <c r="W1013" s="27"/>
      <c r="X1013" s="27"/>
      <c r="Y1013" s="27"/>
      <c r="Z1013" s="27"/>
    </row>
    <row r="1014" spans="1:26" customFormat="1" ht="17.850000000000001" customHeight="1" x14ac:dyDescent="0.25">
      <c r="A1014" s="26">
        <v>29</v>
      </c>
      <c r="B1014" s="232" t="s">
        <v>960</v>
      </c>
      <c r="C1014" s="61"/>
      <c r="D1014" s="62">
        <v>1</v>
      </c>
      <c r="E1014" s="104">
        <f>F1014+G1014</f>
        <v>20000</v>
      </c>
      <c r="F1014" s="105">
        <v>20000</v>
      </c>
      <c r="G1014" s="153"/>
      <c r="H1014" s="104">
        <v>16000</v>
      </c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27"/>
      <c r="T1014" s="27"/>
      <c r="U1014" s="27"/>
      <c r="V1014" s="27"/>
      <c r="W1014" s="27"/>
      <c r="X1014" s="27"/>
      <c r="Y1014" s="27"/>
      <c r="Z1014" s="27"/>
    </row>
    <row r="1015" spans="1:26" customFormat="1" ht="17.850000000000001" customHeight="1" x14ac:dyDescent="0.25">
      <c r="A1015" s="26">
        <v>30</v>
      </c>
      <c r="B1015" s="242" t="s">
        <v>1067</v>
      </c>
      <c r="C1015" s="61"/>
      <c r="D1015" s="62">
        <v>1</v>
      </c>
      <c r="E1015" s="104">
        <f t="shared" ref="E1015:E1046" si="62">F1015+G1015</f>
        <v>18546</v>
      </c>
      <c r="F1015" s="105"/>
      <c r="G1015" s="153">
        <v>18546</v>
      </c>
      <c r="H1015" s="104">
        <f>G1015-(G1015*20%)</f>
        <v>14836.8</v>
      </c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  <c r="X1015" s="27"/>
      <c r="Y1015" s="27"/>
      <c r="Z1015" s="27"/>
    </row>
    <row r="1016" spans="1:26" customFormat="1" ht="17.850000000000001" customHeight="1" x14ac:dyDescent="0.25">
      <c r="A1016" s="26">
        <v>31</v>
      </c>
      <c r="B1016" s="242" t="s">
        <v>1068</v>
      </c>
      <c r="C1016" s="61"/>
      <c r="D1016" s="62">
        <v>1</v>
      </c>
      <c r="E1016" s="104">
        <f t="shared" si="62"/>
        <v>17648</v>
      </c>
      <c r="F1016" s="105"/>
      <c r="G1016" s="153">
        <v>17648</v>
      </c>
      <c r="H1016" s="104">
        <f t="shared" ref="H1016:H1046" si="63">G1016-(G1016*20%)</f>
        <v>14118.4</v>
      </c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  <c r="X1016" s="27"/>
      <c r="Y1016" s="27"/>
      <c r="Z1016" s="27"/>
    </row>
    <row r="1017" spans="1:26" customFormat="1" ht="17.850000000000001" customHeight="1" x14ac:dyDescent="0.25">
      <c r="A1017" s="26">
        <v>32</v>
      </c>
      <c r="B1017" s="242" t="s">
        <v>1069</v>
      </c>
      <c r="C1017" s="61"/>
      <c r="D1017" s="62">
        <v>1</v>
      </c>
      <c r="E1017" s="104">
        <f t="shared" si="62"/>
        <v>16995</v>
      </c>
      <c r="F1017" s="105"/>
      <c r="G1017" s="153">
        <v>16995</v>
      </c>
      <c r="H1017" s="104">
        <f t="shared" si="63"/>
        <v>13596</v>
      </c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</row>
    <row r="1018" spans="1:26" customFormat="1" ht="17.850000000000001" customHeight="1" x14ac:dyDescent="0.25">
      <c r="A1018" s="26">
        <v>33</v>
      </c>
      <c r="B1018" s="242" t="s">
        <v>902</v>
      </c>
      <c r="C1018" s="61"/>
      <c r="D1018" s="62">
        <v>1</v>
      </c>
      <c r="E1018" s="104">
        <f t="shared" si="62"/>
        <v>16995</v>
      </c>
      <c r="F1018" s="105"/>
      <c r="G1018" s="153">
        <v>16995</v>
      </c>
      <c r="H1018" s="104">
        <f t="shared" si="63"/>
        <v>13596</v>
      </c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27"/>
      <c r="T1018" s="27"/>
      <c r="U1018" s="27"/>
      <c r="V1018" s="27"/>
      <c r="W1018" s="27"/>
      <c r="X1018" s="27"/>
      <c r="Y1018" s="27"/>
      <c r="Z1018" s="27"/>
    </row>
    <row r="1019" spans="1:26" customFormat="1" ht="17.850000000000001" customHeight="1" x14ac:dyDescent="0.25">
      <c r="A1019" s="26">
        <v>34</v>
      </c>
      <c r="B1019" s="242" t="s">
        <v>903</v>
      </c>
      <c r="C1019" s="61"/>
      <c r="D1019" s="62">
        <v>1</v>
      </c>
      <c r="E1019" s="104">
        <f t="shared" si="62"/>
        <v>16995</v>
      </c>
      <c r="F1019" s="105"/>
      <c r="G1019" s="153">
        <v>16995</v>
      </c>
      <c r="H1019" s="104">
        <f t="shared" si="63"/>
        <v>13596</v>
      </c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27"/>
      <c r="T1019" s="27"/>
      <c r="U1019" s="27"/>
      <c r="V1019" s="27"/>
      <c r="W1019" s="27"/>
      <c r="X1019" s="27"/>
      <c r="Y1019" s="27"/>
      <c r="Z1019" s="27"/>
    </row>
    <row r="1020" spans="1:26" customFormat="1" ht="17.850000000000001" customHeight="1" x14ac:dyDescent="0.25">
      <c r="A1020" s="26">
        <v>35</v>
      </c>
      <c r="B1020" s="242" t="s">
        <v>904</v>
      </c>
      <c r="C1020" s="61"/>
      <c r="D1020" s="62">
        <v>1</v>
      </c>
      <c r="E1020" s="104">
        <f t="shared" si="62"/>
        <v>16995</v>
      </c>
      <c r="F1020" s="105"/>
      <c r="G1020" s="153">
        <v>16995</v>
      </c>
      <c r="H1020" s="104">
        <f t="shared" si="63"/>
        <v>13596</v>
      </c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27"/>
      <c r="T1020" s="27"/>
      <c r="U1020" s="27"/>
      <c r="V1020" s="27"/>
      <c r="W1020" s="27"/>
      <c r="X1020" s="27"/>
      <c r="Y1020" s="27"/>
      <c r="Z1020" s="27"/>
    </row>
    <row r="1021" spans="1:26" customFormat="1" ht="17.850000000000001" customHeight="1" x14ac:dyDescent="0.25">
      <c r="A1021" s="26">
        <v>36</v>
      </c>
      <c r="B1021" s="242" t="s">
        <v>905</v>
      </c>
      <c r="C1021" s="61"/>
      <c r="D1021" s="62">
        <v>1</v>
      </c>
      <c r="E1021" s="104">
        <f t="shared" si="62"/>
        <v>16995</v>
      </c>
      <c r="F1021" s="105"/>
      <c r="G1021" s="153">
        <v>16995</v>
      </c>
      <c r="H1021" s="104">
        <f t="shared" si="63"/>
        <v>13596</v>
      </c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27"/>
      <c r="T1021" s="27"/>
      <c r="U1021" s="27"/>
      <c r="V1021" s="27"/>
      <c r="W1021" s="27"/>
      <c r="X1021" s="27"/>
      <c r="Y1021" s="27"/>
      <c r="Z1021" s="27"/>
    </row>
    <row r="1022" spans="1:26" customFormat="1" ht="17.850000000000001" customHeight="1" x14ac:dyDescent="0.25">
      <c r="A1022" s="26">
        <v>37</v>
      </c>
      <c r="B1022" s="242" t="s">
        <v>906</v>
      </c>
      <c r="C1022" s="61"/>
      <c r="D1022" s="62">
        <v>1</v>
      </c>
      <c r="E1022" s="104">
        <f t="shared" si="62"/>
        <v>16995</v>
      </c>
      <c r="F1022" s="105"/>
      <c r="G1022" s="153">
        <v>16995</v>
      </c>
      <c r="H1022" s="104">
        <f t="shared" si="63"/>
        <v>13596</v>
      </c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27"/>
      <c r="T1022" s="27"/>
      <c r="U1022" s="27"/>
      <c r="V1022" s="27"/>
      <c r="W1022" s="27"/>
      <c r="X1022" s="27"/>
      <c r="Y1022" s="27"/>
      <c r="Z1022" s="27"/>
    </row>
    <row r="1023" spans="1:26" customFormat="1" ht="17.850000000000001" customHeight="1" x14ac:dyDescent="0.25">
      <c r="A1023" s="26">
        <v>38</v>
      </c>
      <c r="B1023" s="242" t="s">
        <v>907</v>
      </c>
      <c r="C1023" s="61"/>
      <c r="D1023" s="62">
        <v>1</v>
      </c>
      <c r="E1023" s="104">
        <f t="shared" si="62"/>
        <v>16995</v>
      </c>
      <c r="F1023" s="105"/>
      <c r="G1023" s="153">
        <v>16995</v>
      </c>
      <c r="H1023" s="104">
        <f t="shared" si="63"/>
        <v>13596</v>
      </c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27"/>
      <c r="T1023" s="27"/>
      <c r="U1023" s="27"/>
      <c r="V1023" s="27"/>
      <c r="W1023" s="27"/>
      <c r="X1023" s="27"/>
      <c r="Y1023" s="27"/>
      <c r="Z1023" s="27"/>
    </row>
    <row r="1024" spans="1:26" customFormat="1" ht="17.850000000000001" customHeight="1" x14ac:dyDescent="0.25">
      <c r="A1024" s="26">
        <v>39</v>
      </c>
      <c r="B1024" s="242" t="s">
        <v>908</v>
      </c>
      <c r="C1024" s="61"/>
      <c r="D1024" s="62">
        <v>1</v>
      </c>
      <c r="E1024" s="104">
        <f t="shared" si="62"/>
        <v>16995</v>
      </c>
      <c r="F1024" s="105"/>
      <c r="G1024" s="153">
        <v>16995</v>
      </c>
      <c r="H1024" s="104">
        <f t="shared" si="63"/>
        <v>13596</v>
      </c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  <c r="X1024" s="27"/>
      <c r="Y1024" s="27"/>
      <c r="Z1024" s="27"/>
    </row>
    <row r="1025" spans="1:26" customFormat="1" ht="17.850000000000001" customHeight="1" x14ac:dyDescent="0.25">
      <c r="A1025" s="26">
        <v>40</v>
      </c>
      <c r="B1025" s="242" t="s">
        <v>909</v>
      </c>
      <c r="C1025" s="61"/>
      <c r="D1025" s="62">
        <v>1</v>
      </c>
      <c r="E1025" s="104">
        <f t="shared" si="62"/>
        <v>16995</v>
      </c>
      <c r="F1025" s="105"/>
      <c r="G1025" s="153">
        <v>16995</v>
      </c>
      <c r="H1025" s="104">
        <f t="shared" si="63"/>
        <v>13596</v>
      </c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27"/>
      <c r="T1025" s="27"/>
      <c r="U1025" s="27"/>
      <c r="V1025" s="27"/>
      <c r="W1025" s="27"/>
      <c r="X1025" s="27"/>
      <c r="Y1025" s="27"/>
      <c r="Z1025" s="27"/>
    </row>
    <row r="1026" spans="1:26" customFormat="1" ht="17.850000000000001" customHeight="1" x14ac:dyDescent="0.25">
      <c r="A1026" s="26">
        <v>41</v>
      </c>
      <c r="B1026" s="242" t="s">
        <v>910</v>
      </c>
      <c r="C1026" s="61"/>
      <c r="D1026" s="62">
        <v>1</v>
      </c>
      <c r="E1026" s="104">
        <f t="shared" si="62"/>
        <v>16995</v>
      </c>
      <c r="F1026" s="105"/>
      <c r="G1026" s="153">
        <v>16995</v>
      </c>
      <c r="H1026" s="104">
        <f t="shared" si="63"/>
        <v>13596</v>
      </c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  <c r="X1026" s="27"/>
      <c r="Y1026" s="27"/>
      <c r="Z1026" s="27"/>
    </row>
    <row r="1027" spans="1:26" customFormat="1" ht="17.850000000000001" customHeight="1" x14ac:dyDescent="0.25">
      <c r="A1027" s="26">
        <v>42</v>
      </c>
      <c r="B1027" s="242" t="s">
        <v>911</v>
      </c>
      <c r="C1027" s="61"/>
      <c r="D1027" s="62">
        <v>1</v>
      </c>
      <c r="E1027" s="104">
        <f t="shared" si="62"/>
        <v>16995</v>
      </c>
      <c r="F1027" s="105"/>
      <c r="G1027" s="153">
        <v>16995</v>
      </c>
      <c r="H1027" s="104">
        <f t="shared" si="63"/>
        <v>13596</v>
      </c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27"/>
      <c r="T1027" s="27"/>
      <c r="U1027" s="27"/>
      <c r="V1027" s="27"/>
      <c r="W1027" s="27"/>
      <c r="X1027" s="27"/>
      <c r="Y1027" s="27"/>
      <c r="Z1027" s="27"/>
    </row>
    <row r="1028" spans="1:26" customFormat="1" ht="17.850000000000001" customHeight="1" x14ac:dyDescent="0.25">
      <c r="A1028" s="26">
        <v>43</v>
      </c>
      <c r="B1028" s="242" t="s">
        <v>912</v>
      </c>
      <c r="C1028" s="61"/>
      <c r="D1028" s="62">
        <v>1</v>
      </c>
      <c r="E1028" s="104">
        <f t="shared" si="62"/>
        <v>16995</v>
      </c>
      <c r="F1028" s="105"/>
      <c r="G1028" s="153">
        <v>16995</v>
      </c>
      <c r="H1028" s="104">
        <f t="shared" si="63"/>
        <v>13596</v>
      </c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  <c r="X1028" s="27"/>
      <c r="Y1028" s="27"/>
      <c r="Z1028" s="27"/>
    </row>
    <row r="1029" spans="1:26" customFormat="1" ht="17.850000000000001" customHeight="1" x14ac:dyDescent="0.25">
      <c r="A1029" s="26">
        <v>44</v>
      </c>
      <c r="B1029" s="242" t="s">
        <v>913</v>
      </c>
      <c r="C1029" s="61"/>
      <c r="D1029" s="62">
        <v>1</v>
      </c>
      <c r="E1029" s="104">
        <f t="shared" si="62"/>
        <v>16995</v>
      </c>
      <c r="F1029" s="105"/>
      <c r="G1029" s="153">
        <v>16995</v>
      </c>
      <c r="H1029" s="104">
        <f t="shared" si="63"/>
        <v>13596</v>
      </c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27"/>
      <c r="T1029" s="27"/>
      <c r="U1029" s="27"/>
      <c r="V1029" s="27"/>
      <c r="W1029" s="27"/>
      <c r="X1029" s="27"/>
      <c r="Y1029" s="27"/>
      <c r="Z1029" s="27"/>
    </row>
    <row r="1030" spans="1:26" customFormat="1" ht="17.850000000000001" customHeight="1" x14ac:dyDescent="0.25">
      <c r="A1030" s="26">
        <v>45</v>
      </c>
      <c r="B1030" s="242" t="s">
        <v>914</v>
      </c>
      <c r="C1030" s="61"/>
      <c r="D1030" s="62">
        <v>1</v>
      </c>
      <c r="E1030" s="104">
        <f t="shared" si="62"/>
        <v>16995</v>
      </c>
      <c r="F1030" s="105"/>
      <c r="G1030" s="153">
        <v>16995</v>
      </c>
      <c r="H1030" s="104">
        <f t="shared" si="63"/>
        <v>13596</v>
      </c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27"/>
      <c r="T1030" s="27"/>
      <c r="U1030" s="27"/>
      <c r="V1030" s="27"/>
      <c r="W1030" s="27"/>
      <c r="X1030" s="27"/>
      <c r="Y1030" s="27"/>
      <c r="Z1030" s="27"/>
    </row>
    <row r="1031" spans="1:26" customFormat="1" ht="17.850000000000001" customHeight="1" x14ac:dyDescent="0.25">
      <c r="A1031" s="26">
        <v>46</v>
      </c>
      <c r="B1031" s="242" t="s">
        <v>915</v>
      </c>
      <c r="C1031" s="61"/>
      <c r="D1031" s="62">
        <v>1</v>
      </c>
      <c r="E1031" s="104">
        <f t="shared" si="62"/>
        <v>16995</v>
      </c>
      <c r="F1031" s="105"/>
      <c r="G1031" s="153">
        <v>16995</v>
      </c>
      <c r="H1031" s="104">
        <f t="shared" si="63"/>
        <v>13596</v>
      </c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  <c r="X1031" s="27"/>
      <c r="Y1031" s="27"/>
      <c r="Z1031" s="27"/>
    </row>
    <row r="1032" spans="1:26" customFormat="1" ht="17.850000000000001" customHeight="1" x14ac:dyDescent="0.25">
      <c r="A1032" s="26">
        <v>47</v>
      </c>
      <c r="B1032" s="242" t="s">
        <v>916</v>
      </c>
      <c r="C1032" s="61"/>
      <c r="D1032" s="62">
        <v>1</v>
      </c>
      <c r="E1032" s="104">
        <f t="shared" si="62"/>
        <v>16995</v>
      </c>
      <c r="F1032" s="105"/>
      <c r="G1032" s="153">
        <v>16995</v>
      </c>
      <c r="H1032" s="104">
        <f t="shared" si="63"/>
        <v>13596</v>
      </c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27"/>
      <c r="T1032" s="27"/>
      <c r="U1032" s="27"/>
      <c r="V1032" s="27"/>
      <c r="W1032" s="27"/>
      <c r="X1032" s="27"/>
      <c r="Y1032" s="27"/>
      <c r="Z1032" s="27"/>
    </row>
    <row r="1033" spans="1:26" customFormat="1" ht="17.850000000000001" customHeight="1" x14ac:dyDescent="0.25">
      <c r="A1033" s="26">
        <v>48</v>
      </c>
      <c r="B1033" s="242" t="s">
        <v>917</v>
      </c>
      <c r="C1033" s="61"/>
      <c r="D1033" s="62">
        <v>1</v>
      </c>
      <c r="E1033" s="104">
        <f t="shared" si="62"/>
        <v>16995</v>
      </c>
      <c r="F1033" s="105"/>
      <c r="G1033" s="153">
        <v>16995</v>
      </c>
      <c r="H1033" s="104">
        <f t="shared" si="63"/>
        <v>13596</v>
      </c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  <c r="X1033" s="27"/>
      <c r="Y1033" s="27"/>
      <c r="Z1033" s="27"/>
    </row>
    <row r="1034" spans="1:26" customFormat="1" ht="17.850000000000001" customHeight="1" x14ac:dyDescent="0.25">
      <c r="A1034" s="26">
        <v>49</v>
      </c>
      <c r="B1034" s="242" t="s">
        <v>918</v>
      </c>
      <c r="C1034" s="61"/>
      <c r="D1034" s="62">
        <v>1</v>
      </c>
      <c r="E1034" s="104">
        <f t="shared" si="62"/>
        <v>16995</v>
      </c>
      <c r="F1034" s="105"/>
      <c r="G1034" s="153">
        <v>16995</v>
      </c>
      <c r="H1034" s="104">
        <f t="shared" si="63"/>
        <v>13596</v>
      </c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27"/>
      <c r="T1034" s="27"/>
      <c r="U1034" s="27"/>
      <c r="V1034" s="27"/>
      <c r="W1034" s="27"/>
      <c r="X1034" s="27"/>
      <c r="Y1034" s="27"/>
      <c r="Z1034" s="27"/>
    </row>
    <row r="1035" spans="1:26" customFormat="1" ht="17.850000000000001" customHeight="1" x14ac:dyDescent="0.25">
      <c r="A1035" s="26">
        <v>50</v>
      </c>
      <c r="B1035" s="242" t="s">
        <v>919</v>
      </c>
      <c r="C1035" s="61"/>
      <c r="D1035" s="62">
        <v>1</v>
      </c>
      <c r="E1035" s="104">
        <f t="shared" si="62"/>
        <v>16995</v>
      </c>
      <c r="F1035" s="105"/>
      <c r="G1035" s="153">
        <v>16995</v>
      </c>
      <c r="H1035" s="104">
        <f t="shared" si="63"/>
        <v>13596</v>
      </c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  <c r="X1035" s="27"/>
      <c r="Y1035" s="27"/>
      <c r="Z1035" s="27"/>
    </row>
    <row r="1036" spans="1:26" customFormat="1" ht="17.850000000000001" customHeight="1" x14ac:dyDescent="0.25">
      <c r="A1036" s="26">
        <v>51</v>
      </c>
      <c r="B1036" s="242" t="s">
        <v>920</v>
      </c>
      <c r="C1036" s="61"/>
      <c r="D1036" s="62">
        <v>1</v>
      </c>
      <c r="E1036" s="104">
        <f t="shared" si="62"/>
        <v>16995</v>
      </c>
      <c r="F1036" s="105"/>
      <c r="G1036" s="153">
        <v>16995</v>
      </c>
      <c r="H1036" s="104">
        <f t="shared" si="63"/>
        <v>13596</v>
      </c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27"/>
      <c r="T1036" s="27"/>
      <c r="U1036" s="27"/>
      <c r="V1036" s="27"/>
      <c r="W1036" s="27"/>
      <c r="X1036" s="27"/>
      <c r="Y1036" s="27"/>
      <c r="Z1036" s="27"/>
    </row>
    <row r="1037" spans="1:26" customFormat="1" ht="17.850000000000001" customHeight="1" x14ac:dyDescent="0.25">
      <c r="A1037" s="26">
        <v>52</v>
      </c>
      <c r="B1037" s="242" t="s">
        <v>921</v>
      </c>
      <c r="C1037" s="61"/>
      <c r="D1037" s="62">
        <v>1</v>
      </c>
      <c r="E1037" s="104">
        <f t="shared" si="62"/>
        <v>16995</v>
      </c>
      <c r="F1037" s="105"/>
      <c r="G1037" s="153">
        <v>16995</v>
      </c>
      <c r="H1037" s="104">
        <f t="shared" si="63"/>
        <v>13596</v>
      </c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  <c r="X1037" s="27"/>
      <c r="Y1037" s="27"/>
      <c r="Z1037" s="27"/>
    </row>
    <row r="1038" spans="1:26" customFormat="1" ht="17.850000000000001" customHeight="1" x14ac:dyDescent="0.25">
      <c r="A1038" s="26">
        <v>53</v>
      </c>
      <c r="B1038" s="242" t="s">
        <v>922</v>
      </c>
      <c r="C1038" s="61"/>
      <c r="D1038" s="62">
        <v>1</v>
      </c>
      <c r="E1038" s="104">
        <f t="shared" si="62"/>
        <v>16995</v>
      </c>
      <c r="F1038" s="105"/>
      <c r="G1038" s="153">
        <v>16995</v>
      </c>
      <c r="H1038" s="104">
        <f t="shared" si="63"/>
        <v>13596</v>
      </c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27"/>
      <c r="T1038" s="27"/>
      <c r="U1038" s="27"/>
      <c r="V1038" s="27"/>
      <c r="W1038" s="27"/>
      <c r="X1038" s="27"/>
      <c r="Y1038" s="27"/>
      <c r="Z1038" s="27"/>
    </row>
    <row r="1039" spans="1:26" customFormat="1" ht="17.850000000000001" customHeight="1" x14ac:dyDescent="0.25">
      <c r="A1039" s="26">
        <v>54</v>
      </c>
      <c r="B1039" s="242" t="s">
        <v>923</v>
      </c>
      <c r="C1039" s="61"/>
      <c r="D1039" s="62">
        <v>1</v>
      </c>
      <c r="E1039" s="104">
        <f t="shared" si="62"/>
        <v>16995</v>
      </c>
      <c r="F1039" s="105"/>
      <c r="G1039" s="153">
        <v>16995</v>
      </c>
      <c r="H1039" s="104">
        <f t="shared" si="63"/>
        <v>13596</v>
      </c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  <c r="X1039" s="27"/>
      <c r="Y1039" s="27"/>
      <c r="Z1039" s="27"/>
    </row>
    <row r="1040" spans="1:26" customFormat="1" ht="17.850000000000001" customHeight="1" x14ac:dyDescent="0.25">
      <c r="A1040" s="26">
        <v>55</v>
      </c>
      <c r="B1040" s="242" t="s">
        <v>924</v>
      </c>
      <c r="C1040" s="61"/>
      <c r="D1040" s="62">
        <v>1</v>
      </c>
      <c r="E1040" s="104">
        <f t="shared" si="62"/>
        <v>16995</v>
      </c>
      <c r="F1040" s="105"/>
      <c r="G1040" s="153">
        <v>16995</v>
      </c>
      <c r="H1040" s="104">
        <f t="shared" si="63"/>
        <v>13596</v>
      </c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27"/>
      <c r="T1040" s="27"/>
      <c r="U1040" s="27"/>
      <c r="V1040" s="27"/>
      <c r="W1040" s="27"/>
      <c r="X1040" s="27"/>
      <c r="Y1040" s="27"/>
      <c r="Z1040" s="27"/>
    </row>
    <row r="1041" spans="1:26" customFormat="1" ht="17.850000000000001" customHeight="1" x14ac:dyDescent="0.25">
      <c r="A1041" s="26">
        <v>56</v>
      </c>
      <c r="B1041" s="242" t="s">
        <v>925</v>
      </c>
      <c r="C1041" s="61"/>
      <c r="D1041" s="62">
        <v>1</v>
      </c>
      <c r="E1041" s="104">
        <f t="shared" si="62"/>
        <v>16995</v>
      </c>
      <c r="F1041" s="105"/>
      <c r="G1041" s="153">
        <v>16995</v>
      </c>
      <c r="H1041" s="104">
        <f t="shared" si="63"/>
        <v>13596</v>
      </c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  <c r="X1041" s="27"/>
      <c r="Y1041" s="27"/>
      <c r="Z1041" s="27"/>
    </row>
    <row r="1042" spans="1:26" customFormat="1" ht="17.850000000000001" customHeight="1" x14ac:dyDescent="0.25">
      <c r="A1042" s="26">
        <v>57</v>
      </c>
      <c r="B1042" s="242" t="s">
        <v>926</v>
      </c>
      <c r="C1042" s="61"/>
      <c r="D1042" s="62">
        <v>1</v>
      </c>
      <c r="E1042" s="104">
        <f t="shared" si="62"/>
        <v>16995</v>
      </c>
      <c r="F1042" s="105"/>
      <c r="G1042" s="153">
        <v>16995</v>
      </c>
      <c r="H1042" s="104">
        <f t="shared" si="63"/>
        <v>13596</v>
      </c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27"/>
      <c r="T1042" s="27"/>
      <c r="U1042" s="27"/>
      <c r="V1042" s="27"/>
      <c r="W1042" s="27"/>
      <c r="X1042" s="27"/>
      <c r="Y1042" s="27"/>
      <c r="Z1042" s="27"/>
    </row>
    <row r="1043" spans="1:26" customFormat="1" ht="17.850000000000001" customHeight="1" x14ac:dyDescent="0.25">
      <c r="A1043" s="26">
        <v>58</v>
      </c>
      <c r="B1043" s="242" t="s">
        <v>927</v>
      </c>
      <c r="C1043" s="61"/>
      <c r="D1043" s="62">
        <v>1</v>
      </c>
      <c r="E1043" s="104">
        <f t="shared" si="62"/>
        <v>16995</v>
      </c>
      <c r="F1043" s="105"/>
      <c r="G1043" s="153">
        <v>16995</v>
      </c>
      <c r="H1043" s="104">
        <f t="shared" si="63"/>
        <v>13596</v>
      </c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  <c r="X1043" s="27"/>
      <c r="Y1043" s="27"/>
      <c r="Z1043" s="27"/>
    </row>
    <row r="1044" spans="1:26" customFormat="1" ht="17.850000000000001" customHeight="1" x14ac:dyDescent="0.25">
      <c r="A1044" s="26">
        <v>59</v>
      </c>
      <c r="B1044" s="242" t="s">
        <v>928</v>
      </c>
      <c r="C1044" s="61"/>
      <c r="D1044" s="62">
        <v>1</v>
      </c>
      <c r="E1044" s="104">
        <f t="shared" si="62"/>
        <v>16995</v>
      </c>
      <c r="F1044" s="105"/>
      <c r="G1044" s="153">
        <v>16995</v>
      </c>
      <c r="H1044" s="104">
        <f t="shared" si="63"/>
        <v>13596</v>
      </c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27"/>
      <c r="T1044" s="27"/>
      <c r="U1044" s="27"/>
      <c r="V1044" s="27"/>
      <c r="W1044" s="27"/>
      <c r="X1044" s="27"/>
      <c r="Y1044" s="27"/>
      <c r="Z1044" s="27"/>
    </row>
    <row r="1045" spans="1:26" customFormat="1" ht="17.850000000000001" customHeight="1" x14ac:dyDescent="0.25">
      <c r="A1045" s="26">
        <v>60</v>
      </c>
      <c r="B1045" s="242" t="s">
        <v>929</v>
      </c>
      <c r="C1045" s="61"/>
      <c r="D1045" s="62">
        <v>1</v>
      </c>
      <c r="E1045" s="104">
        <f t="shared" si="62"/>
        <v>16995</v>
      </c>
      <c r="F1045" s="105"/>
      <c r="G1045" s="153">
        <v>16995</v>
      </c>
      <c r="H1045" s="104">
        <f t="shared" si="63"/>
        <v>13596</v>
      </c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  <c r="X1045" s="27"/>
      <c r="Y1045" s="27"/>
      <c r="Z1045" s="27"/>
    </row>
    <row r="1046" spans="1:26" customFormat="1" ht="17.850000000000001" customHeight="1" x14ac:dyDescent="0.25">
      <c r="A1046" s="26">
        <v>61</v>
      </c>
      <c r="B1046" s="242" t="s">
        <v>930</v>
      </c>
      <c r="C1046" s="61"/>
      <c r="D1046" s="62">
        <v>1</v>
      </c>
      <c r="E1046" s="104">
        <f t="shared" si="62"/>
        <v>16995</v>
      </c>
      <c r="F1046" s="105"/>
      <c r="G1046" s="153">
        <v>16995</v>
      </c>
      <c r="H1046" s="104">
        <f t="shared" si="63"/>
        <v>13596</v>
      </c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27"/>
      <c r="T1046" s="27"/>
      <c r="U1046" s="27"/>
      <c r="V1046" s="27"/>
      <c r="W1046" s="27"/>
      <c r="X1046" s="27"/>
      <c r="Y1046" s="27"/>
      <c r="Z1046" s="27"/>
    </row>
    <row r="1047" spans="1:26" s="241" customFormat="1" ht="25.5" customHeight="1" x14ac:dyDescent="0.25">
      <c r="A1047" s="195">
        <v>17</v>
      </c>
      <c r="B1047" s="231" t="s">
        <v>536</v>
      </c>
      <c r="C1047" s="231"/>
      <c r="D1047" s="46">
        <f>SUM(D1048:D1070)</f>
        <v>23</v>
      </c>
      <c r="E1047" s="142">
        <f t="shared" ref="E1047:H1047" si="64">SUM(E1048:E1070)</f>
        <v>1157265</v>
      </c>
      <c r="F1047" s="142">
        <f t="shared" si="64"/>
        <v>339429</v>
      </c>
      <c r="G1047" s="142">
        <f t="shared" si="64"/>
        <v>0</v>
      </c>
      <c r="H1047" s="142">
        <f t="shared" si="64"/>
        <v>556825.53879999998</v>
      </c>
      <c r="I1047" s="141"/>
      <c r="J1047" s="141"/>
      <c r="K1047" s="141"/>
      <c r="L1047" s="141"/>
      <c r="M1047" s="141"/>
      <c r="N1047" s="141"/>
      <c r="O1047" s="141"/>
      <c r="P1047" s="141"/>
      <c r="Q1047" s="141"/>
      <c r="R1047" s="141"/>
      <c r="S1047" s="141"/>
      <c r="T1047" s="141"/>
      <c r="U1047" s="141"/>
      <c r="V1047" s="141"/>
      <c r="W1047" s="141"/>
      <c r="X1047" s="141"/>
      <c r="Y1047" s="141"/>
      <c r="Z1047" s="141"/>
    </row>
    <row r="1048" spans="1:26" customFormat="1" ht="24.4" customHeight="1" x14ac:dyDescent="0.25">
      <c r="A1048" s="67" t="s">
        <v>164</v>
      </c>
      <c r="B1048" s="188" t="s">
        <v>447</v>
      </c>
      <c r="C1048" s="68"/>
      <c r="D1048" s="68">
        <v>1</v>
      </c>
      <c r="E1048" s="104">
        <v>16939</v>
      </c>
      <c r="F1048" s="105">
        <v>16939</v>
      </c>
      <c r="G1048" s="153"/>
      <c r="H1048" s="104">
        <v>0</v>
      </c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27"/>
      <c r="T1048" s="27"/>
      <c r="U1048" s="27"/>
      <c r="V1048" s="27"/>
      <c r="W1048" s="27"/>
      <c r="X1048" s="27"/>
      <c r="Y1048" s="27"/>
      <c r="Z1048" s="27"/>
    </row>
    <row r="1049" spans="1:26" customFormat="1" ht="27" customHeight="1" x14ac:dyDescent="0.25">
      <c r="A1049" s="67" t="s">
        <v>166</v>
      </c>
      <c r="B1049" s="188" t="s">
        <v>590</v>
      </c>
      <c r="C1049" s="68"/>
      <c r="D1049" s="68">
        <v>1</v>
      </c>
      <c r="E1049" s="104">
        <v>807336</v>
      </c>
      <c r="F1049" s="105">
        <v>0</v>
      </c>
      <c r="G1049" s="153"/>
      <c r="H1049" s="104">
        <v>511285.88880000002</v>
      </c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  <c r="X1049" s="27"/>
      <c r="Y1049" s="27"/>
      <c r="Z1049" s="27"/>
    </row>
    <row r="1050" spans="1:26" customFormat="1" ht="17.100000000000001" customHeight="1" x14ac:dyDescent="0.25">
      <c r="A1050" s="67" t="s">
        <v>169</v>
      </c>
      <c r="B1050" s="188" t="s">
        <v>591</v>
      </c>
      <c r="C1050" s="68"/>
      <c r="D1050" s="68">
        <v>1</v>
      </c>
      <c r="E1050" s="104">
        <v>18800</v>
      </c>
      <c r="F1050" s="105">
        <v>18800</v>
      </c>
      <c r="G1050" s="153"/>
      <c r="H1050" s="104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27"/>
      <c r="T1050" s="27"/>
      <c r="U1050" s="27"/>
      <c r="V1050" s="27"/>
      <c r="W1050" s="27"/>
      <c r="X1050" s="27"/>
      <c r="Y1050" s="27"/>
      <c r="Z1050" s="27"/>
    </row>
    <row r="1051" spans="1:26" customFormat="1" ht="25.15" customHeight="1" x14ac:dyDescent="0.25">
      <c r="A1051" s="67" t="s">
        <v>270</v>
      </c>
      <c r="B1051" s="188" t="s">
        <v>67</v>
      </c>
      <c r="C1051" s="68"/>
      <c r="D1051" s="68">
        <v>1</v>
      </c>
      <c r="E1051" s="104">
        <v>18340</v>
      </c>
      <c r="F1051" s="105">
        <v>18340</v>
      </c>
      <c r="G1051" s="153"/>
      <c r="H1051" s="104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  <c r="X1051" s="27"/>
      <c r="Y1051" s="27"/>
      <c r="Z1051" s="27"/>
    </row>
    <row r="1052" spans="1:26" customFormat="1" ht="17.100000000000001" customHeight="1" x14ac:dyDescent="0.25">
      <c r="A1052" s="67" t="s">
        <v>271</v>
      </c>
      <c r="B1052" s="188" t="s">
        <v>592</v>
      </c>
      <c r="C1052" s="68"/>
      <c r="D1052" s="68">
        <v>1</v>
      </c>
      <c r="E1052" s="104">
        <v>38000</v>
      </c>
      <c r="F1052" s="105">
        <v>38000</v>
      </c>
      <c r="G1052" s="153"/>
      <c r="H1052" s="104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27"/>
      <c r="T1052" s="27"/>
      <c r="U1052" s="27"/>
      <c r="V1052" s="27"/>
      <c r="W1052" s="27"/>
      <c r="X1052" s="27"/>
      <c r="Y1052" s="27"/>
      <c r="Z1052" s="27"/>
    </row>
    <row r="1053" spans="1:26" customFormat="1" ht="25.15" customHeight="1" x14ac:dyDescent="0.25">
      <c r="A1053" s="67" t="s">
        <v>273</v>
      </c>
      <c r="B1053" s="188" t="s">
        <v>474</v>
      </c>
      <c r="C1053" s="68"/>
      <c r="D1053" s="68">
        <v>1</v>
      </c>
      <c r="E1053" s="104">
        <v>10500</v>
      </c>
      <c r="F1053" s="105">
        <v>0</v>
      </c>
      <c r="G1053" s="153"/>
      <c r="H1053" s="104">
        <v>5599.65</v>
      </c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  <c r="X1053" s="27"/>
      <c r="Y1053" s="27"/>
      <c r="Z1053" s="27"/>
    </row>
    <row r="1054" spans="1:26" customFormat="1" ht="17.850000000000001" customHeight="1" x14ac:dyDescent="0.25">
      <c r="A1054" s="67" t="s">
        <v>278</v>
      </c>
      <c r="B1054" s="188" t="s">
        <v>64</v>
      </c>
      <c r="C1054" s="68"/>
      <c r="D1054" s="68">
        <v>1</v>
      </c>
      <c r="E1054" s="104">
        <v>8600</v>
      </c>
      <c r="F1054" s="105">
        <v>8600</v>
      </c>
      <c r="G1054" s="153"/>
      <c r="H1054" s="104">
        <v>0</v>
      </c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27"/>
      <c r="T1054" s="27"/>
      <c r="U1054" s="27"/>
      <c r="V1054" s="27"/>
      <c r="W1054" s="27"/>
      <c r="X1054" s="27"/>
      <c r="Y1054" s="27"/>
      <c r="Z1054" s="27"/>
    </row>
    <row r="1055" spans="1:26" customFormat="1" ht="17.100000000000001" customHeight="1" x14ac:dyDescent="0.25">
      <c r="A1055" s="67" t="s">
        <v>279</v>
      </c>
      <c r="B1055" s="188" t="s">
        <v>593</v>
      </c>
      <c r="C1055" s="68"/>
      <c r="D1055" s="68">
        <v>1</v>
      </c>
      <c r="E1055" s="104">
        <v>9850</v>
      </c>
      <c r="F1055" s="105">
        <v>9850</v>
      </c>
      <c r="G1055" s="153"/>
      <c r="H1055" s="104">
        <v>0</v>
      </c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  <c r="X1055" s="27"/>
      <c r="Y1055" s="27"/>
      <c r="Z1055" s="27"/>
    </row>
    <row r="1056" spans="1:26" customFormat="1" ht="25.15" customHeight="1" x14ac:dyDescent="0.25">
      <c r="A1056" s="67" t="s">
        <v>281</v>
      </c>
      <c r="B1056" s="188" t="s">
        <v>214</v>
      </c>
      <c r="C1056" s="68"/>
      <c r="D1056" s="68">
        <v>1</v>
      </c>
      <c r="E1056" s="104">
        <v>18900</v>
      </c>
      <c r="F1056" s="105">
        <v>18900</v>
      </c>
      <c r="G1056" s="153"/>
      <c r="H1056" s="104">
        <v>0</v>
      </c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27"/>
      <c r="T1056" s="27"/>
      <c r="U1056" s="27"/>
      <c r="V1056" s="27"/>
      <c r="W1056" s="27"/>
      <c r="X1056" s="27"/>
      <c r="Y1056" s="27"/>
      <c r="Z1056" s="27"/>
    </row>
    <row r="1057" spans="1:26" customFormat="1" ht="24.4" customHeight="1" x14ac:dyDescent="0.25">
      <c r="A1057" s="67" t="s">
        <v>282</v>
      </c>
      <c r="B1057" s="188" t="s">
        <v>594</v>
      </c>
      <c r="C1057" s="68"/>
      <c r="D1057" s="68">
        <v>1</v>
      </c>
      <c r="E1057" s="104">
        <v>9650</v>
      </c>
      <c r="F1057" s="105">
        <v>9650</v>
      </c>
      <c r="G1057" s="153"/>
      <c r="H1057" s="104">
        <v>0</v>
      </c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  <c r="X1057" s="27"/>
      <c r="Y1057" s="27"/>
      <c r="Z1057" s="27"/>
    </row>
    <row r="1058" spans="1:26" customFormat="1" ht="17.850000000000001" customHeight="1" x14ac:dyDescent="0.25">
      <c r="A1058" s="67" t="s">
        <v>284</v>
      </c>
      <c r="B1058" s="188" t="s">
        <v>330</v>
      </c>
      <c r="C1058" s="68"/>
      <c r="D1058" s="68">
        <v>1</v>
      </c>
      <c r="E1058" s="104">
        <v>9650</v>
      </c>
      <c r="F1058" s="105">
        <v>9650</v>
      </c>
      <c r="G1058" s="153"/>
      <c r="H1058" s="104">
        <v>0</v>
      </c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27"/>
      <c r="T1058" s="27"/>
      <c r="U1058" s="27"/>
      <c r="V1058" s="27"/>
      <c r="W1058" s="27"/>
      <c r="X1058" s="27"/>
      <c r="Y1058" s="27"/>
      <c r="Z1058" s="27"/>
    </row>
    <row r="1059" spans="1:26" customFormat="1" ht="17.100000000000001" customHeight="1" x14ac:dyDescent="0.25">
      <c r="A1059" s="67" t="s">
        <v>285</v>
      </c>
      <c r="B1059" s="188" t="s">
        <v>595</v>
      </c>
      <c r="C1059" s="68"/>
      <c r="D1059" s="68">
        <v>1</v>
      </c>
      <c r="E1059" s="104">
        <v>5000</v>
      </c>
      <c r="F1059" s="105">
        <v>5000</v>
      </c>
      <c r="G1059" s="153"/>
      <c r="H1059" s="104">
        <v>0</v>
      </c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  <c r="X1059" s="27"/>
      <c r="Y1059" s="27"/>
      <c r="Z1059" s="27"/>
    </row>
    <row r="1060" spans="1:26" customFormat="1" ht="17.850000000000001" customHeight="1" x14ac:dyDescent="0.25">
      <c r="A1060" s="67" t="s">
        <v>289</v>
      </c>
      <c r="B1060" s="188" t="s">
        <v>596</v>
      </c>
      <c r="C1060" s="68"/>
      <c r="D1060" s="68">
        <v>1</v>
      </c>
      <c r="E1060" s="104">
        <v>15000</v>
      </c>
      <c r="F1060" s="105">
        <v>15000</v>
      </c>
      <c r="G1060" s="153"/>
      <c r="H1060" s="104">
        <v>0</v>
      </c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27"/>
      <c r="T1060" s="27"/>
      <c r="U1060" s="27"/>
      <c r="V1060" s="27"/>
      <c r="W1060" s="27"/>
      <c r="X1060" s="27"/>
      <c r="Y1060" s="27"/>
      <c r="Z1060" s="27"/>
    </row>
    <row r="1061" spans="1:26" customFormat="1" ht="24.4" customHeight="1" x14ac:dyDescent="0.25">
      <c r="A1061" s="67" t="s">
        <v>291</v>
      </c>
      <c r="B1061" s="188" t="s">
        <v>596</v>
      </c>
      <c r="C1061" s="68"/>
      <c r="D1061" s="68">
        <v>1</v>
      </c>
      <c r="E1061" s="104">
        <v>15000</v>
      </c>
      <c r="F1061" s="105">
        <v>15000</v>
      </c>
      <c r="G1061" s="153"/>
      <c r="H1061" s="104">
        <v>0</v>
      </c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27"/>
      <c r="T1061" s="27"/>
      <c r="U1061" s="27"/>
      <c r="V1061" s="27"/>
      <c r="W1061" s="27"/>
      <c r="X1061" s="27"/>
      <c r="Y1061" s="27"/>
      <c r="Z1061" s="27"/>
    </row>
    <row r="1062" spans="1:26" customFormat="1" ht="17.850000000000001" customHeight="1" x14ac:dyDescent="0.25">
      <c r="A1062" s="67" t="s">
        <v>293</v>
      </c>
      <c r="B1062" s="188" t="s">
        <v>597</v>
      </c>
      <c r="C1062" s="68"/>
      <c r="D1062" s="68">
        <v>1</v>
      </c>
      <c r="E1062" s="104">
        <v>9000</v>
      </c>
      <c r="F1062" s="105">
        <v>9000</v>
      </c>
      <c r="G1062" s="153"/>
      <c r="H1062" s="104">
        <v>0</v>
      </c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  <c r="X1062" s="27"/>
      <c r="Y1062" s="27"/>
      <c r="Z1062" s="27"/>
    </row>
    <row r="1063" spans="1:26" customFormat="1" ht="24.4" customHeight="1" x14ac:dyDescent="0.25">
      <c r="A1063" s="67" t="s">
        <v>295</v>
      </c>
      <c r="B1063" s="188" t="s">
        <v>597</v>
      </c>
      <c r="C1063" s="68"/>
      <c r="D1063" s="68">
        <v>1</v>
      </c>
      <c r="E1063" s="104">
        <v>9000</v>
      </c>
      <c r="F1063" s="105">
        <v>9000</v>
      </c>
      <c r="G1063" s="153"/>
      <c r="H1063" s="104">
        <v>0</v>
      </c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27"/>
      <c r="T1063" s="27"/>
      <c r="U1063" s="27"/>
      <c r="V1063" s="27"/>
      <c r="W1063" s="27"/>
      <c r="X1063" s="27"/>
      <c r="Y1063" s="27"/>
      <c r="Z1063" s="27"/>
    </row>
    <row r="1064" spans="1:26" customFormat="1" ht="17.100000000000001" customHeight="1" x14ac:dyDescent="0.25">
      <c r="A1064" s="67" t="s">
        <v>395</v>
      </c>
      <c r="B1064" s="188" t="s">
        <v>598</v>
      </c>
      <c r="C1064" s="68"/>
      <c r="D1064" s="68">
        <v>1</v>
      </c>
      <c r="E1064" s="104">
        <v>8900</v>
      </c>
      <c r="F1064" s="105">
        <v>8900</v>
      </c>
      <c r="G1064" s="153"/>
      <c r="H1064" s="104">
        <v>0</v>
      </c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27"/>
      <c r="T1064" s="27"/>
      <c r="U1064" s="27"/>
      <c r="V1064" s="27"/>
      <c r="W1064" s="27"/>
      <c r="X1064" s="27"/>
      <c r="Y1064" s="27"/>
      <c r="Z1064" s="27"/>
    </row>
    <row r="1065" spans="1:26" customFormat="1" ht="25.15" customHeight="1" x14ac:dyDescent="0.25">
      <c r="A1065" s="67" t="s">
        <v>428</v>
      </c>
      <c r="B1065" s="188" t="s">
        <v>599</v>
      </c>
      <c r="C1065" s="68"/>
      <c r="D1065" s="68">
        <v>1</v>
      </c>
      <c r="E1065" s="104">
        <v>8900</v>
      </c>
      <c r="F1065" s="105">
        <v>8900</v>
      </c>
      <c r="G1065" s="153"/>
      <c r="H1065" s="104">
        <v>0</v>
      </c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  <c r="X1065" s="27"/>
      <c r="Y1065" s="27"/>
      <c r="Z1065" s="27"/>
    </row>
    <row r="1066" spans="1:26" customFormat="1" ht="24.4" customHeight="1" x14ac:dyDescent="0.25">
      <c r="A1066" s="67" t="s">
        <v>480</v>
      </c>
      <c r="B1066" s="188" t="s">
        <v>600</v>
      </c>
      <c r="C1066" s="68"/>
      <c r="D1066" s="68">
        <v>1</v>
      </c>
      <c r="E1066" s="104">
        <v>30000</v>
      </c>
      <c r="F1066" s="105">
        <v>30000</v>
      </c>
      <c r="G1066" s="153"/>
      <c r="H1066" s="104">
        <v>0</v>
      </c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27"/>
      <c r="T1066" s="27"/>
      <c r="U1066" s="27"/>
      <c r="V1066" s="27"/>
      <c r="W1066" s="27"/>
      <c r="X1066" s="27"/>
      <c r="Y1066" s="27"/>
      <c r="Z1066" s="27"/>
    </row>
    <row r="1067" spans="1:26" customFormat="1" ht="17.850000000000001" customHeight="1" x14ac:dyDescent="0.25">
      <c r="A1067" s="67" t="s">
        <v>430</v>
      </c>
      <c r="B1067" s="188" t="s">
        <v>600</v>
      </c>
      <c r="C1067" s="68"/>
      <c r="D1067" s="68">
        <v>1</v>
      </c>
      <c r="E1067" s="104">
        <v>30000</v>
      </c>
      <c r="F1067" s="105">
        <v>30000</v>
      </c>
      <c r="G1067" s="153"/>
      <c r="H1067" s="104">
        <v>0</v>
      </c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27"/>
      <c r="T1067" s="27"/>
      <c r="U1067" s="27"/>
      <c r="V1067" s="27"/>
      <c r="W1067" s="27"/>
      <c r="X1067" s="27"/>
      <c r="Y1067" s="27"/>
      <c r="Z1067" s="27"/>
    </row>
    <row r="1068" spans="1:26" customFormat="1" ht="27.75" customHeight="1" x14ac:dyDescent="0.25">
      <c r="A1068" s="67" t="s">
        <v>431</v>
      </c>
      <c r="B1068" s="54" t="s">
        <v>804</v>
      </c>
      <c r="C1068" s="53" t="s">
        <v>676</v>
      </c>
      <c r="D1068" s="71">
        <v>1</v>
      </c>
      <c r="E1068" s="94">
        <f>F1068+G1068</f>
        <v>19900</v>
      </c>
      <c r="F1068" s="96">
        <v>19900</v>
      </c>
      <c r="G1068" s="98"/>
      <c r="H1068" s="94">
        <v>11940</v>
      </c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  <c r="X1068" s="27"/>
      <c r="Y1068" s="27"/>
      <c r="Z1068" s="27"/>
    </row>
    <row r="1069" spans="1:26" customFormat="1" ht="23.25" customHeight="1" x14ac:dyDescent="0.25">
      <c r="A1069" s="67" t="s">
        <v>483</v>
      </c>
      <c r="B1069" s="54" t="s">
        <v>805</v>
      </c>
      <c r="C1069" s="53" t="s">
        <v>197</v>
      </c>
      <c r="D1069" s="71">
        <v>1</v>
      </c>
      <c r="E1069" s="94">
        <f>F1069+G1069</f>
        <v>20000</v>
      </c>
      <c r="F1069" s="96">
        <v>20000</v>
      </c>
      <c r="G1069" s="98"/>
      <c r="H1069" s="94">
        <v>12000</v>
      </c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27"/>
      <c r="T1069" s="27"/>
      <c r="U1069" s="27"/>
      <c r="V1069" s="27"/>
      <c r="W1069" s="27"/>
      <c r="X1069" s="27"/>
      <c r="Y1069" s="27"/>
      <c r="Z1069" s="27"/>
    </row>
    <row r="1070" spans="1:26" customFormat="1" ht="23.25" customHeight="1" x14ac:dyDescent="0.25">
      <c r="A1070" s="67" t="s">
        <v>485</v>
      </c>
      <c r="B1070" s="232" t="s">
        <v>960</v>
      </c>
      <c r="C1070" s="53"/>
      <c r="D1070" s="71">
        <v>1</v>
      </c>
      <c r="E1070" s="94">
        <f>F1070+G1070</f>
        <v>20000</v>
      </c>
      <c r="F1070" s="96">
        <v>20000</v>
      </c>
      <c r="G1070" s="98"/>
      <c r="H1070" s="94">
        <v>16000</v>
      </c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  <c r="X1070" s="27"/>
      <c r="Y1070" s="27"/>
      <c r="Z1070" s="27"/>
    </row>
    <row r="1071" spans="1:26" s="141" customFormat="1" ht="25.5" customHeight="1" x14ac:dyDescent="0.25">
      <c r="A1071" s="136">
        <v>18</v>
      </c>
      <c r="B1071" s="231" t="s">
        <v>232</v>
      </c>
      <c r="C1071" s="231"/>
      <c r="D1071" s="143">
        <f>SUM(D1072:D1119)</f>
        <v>77</v>
      </c>
      <c r="E1071" s="234">
        <f t="shared" ref="E1071:H1071" si="65">SUM(E1072:E1119)</f>
        <v>1161706.5</v>
      </c>
      <c r="F1071" s="234">
        <f t="shared" si="65"/>
        <v>441198.5</v>
      </c>
      <c r="G1071" s="234">
        <f t="shared" si="65"/>
        <v>720508</v>
      </c>
      <c r="H1071" s="234">
        <f t="shared" si="65"/>
        <v>243601.59490000005</v>
      </c>
    </row>
    <row r="1072" spans="1:26" customFormat="1" ht="16.899999999999999" customHeight="1" x14ac:dyDescent="0.25">
      <c r="A1072" s="75">
        <v>1</v>
      </c>
      <c r="B1072" s="76" t="s">
        <v>233</v>
      </c>
      <c r="C1072" s="75" t="s">
        <v>738</v>
      </c>
      <c r="D1072" s="77">
        <v>1</v>
      </c>
      <c r="E1072" s="94">
        <v>18500</v>
      </c>
      <c r="F1072" s="96">
        <v>18500</v>
      </c>
      <c r="G1072" s="98">
        <v>0</v>
      </c>
      <c r="H1072" s="94">
        <v>0</v>
      </c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27"/>
      <c r="T1072" s="27"/>
      <c r="U1072" s="27"/>
      <c r="V1072" s="27"/>
      <c r="W1072" s="27"/>
      <c r="X1072" s="27"/>
      <c r="Y1072" s="27"/>
      <c r="Z1072" s="27"/>
    </row>
    <row r="1073" spans="1:26" customFormat="1" ht="24.2" customHeight="1" x14ac:dyDescent="0.25">
      <c r="A1073" s="75">
        <v>2</v>
      </c>
      <c r="B1073" s="76" t="s">
        <v>22</v>
      </c>
      <c r="C1073" s="75" t="s">
        <v>234</v>
      </c>
      <c r="D1073" s="77">
        <v>1</v>
      </c>
      <c r="E1073" s="94">
        <v>7800</v>
      </c>
      <c r="F1073" s="96">
        <v>0</v>
      </c>
      <c r="G1073" s="98">
        <v>7800</v>
      </c>
      <c r="H1073" s="94">
        <v>0</v>
      </c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27"/>
      <c r="T1073" s="27"/>
      <c r="U1073" s="27"/>
      <c r="V1073" s="27"/>
      <c r="W1073" s="27"/>
      <c r="X1073" s="27"/>
      <c r="Y1073" s="27"/>
      <c r="Z1073" s="27"/>
    </row>
    <row r="1074" spans="1:26" customFormat="1" ht="17.649999999999999" customHeight="1" x14ac:dyDescent="0.25">
      <c r="A1074" s="75">
        <v>3</v>
      </c>
      <c r="B1074" s="76" t="s">
        <v>235</v>
      </c>
      <c r="C1074" s="75" t="s">
        <v>739</v>
      </c>
      <c r="D1074" s="77">
        <v>3</v>
      </c>
      <c r="E1074" s="94">
        <v>35100</v>
      </c>
      <c r="F1074" s="96">
        <v>0</v>
      </c>
      <c r="G1074" s="98">
        <v>35100</v>
      </c>
      <c r="H1074" s="94">
        <v>0</v>
      </c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27"/>
      <c r="T1074" s="27"/>
      <c r="U1074" s="27"/>
      <c r="V1074" s="27"/>
      <c r="W1074" s="27"/>
      <c r="X1074" s="27"/>
      <c r="Y1074" s="27"/>
      <c r="Z1074" s="27"/>
    </row>
    <row r="1075" spans="1:26" customFormat="1" ht="25.5" customHeight="1" x14ac:dyDescent="0.25">
      <c r="A1075" s="75">
        <v>6</v>
      </c>
      <c r="B1075" s="76" t="s">
        <v>229</v>
      </c>
      <c r="C1075" s="75" t="s">
        <v>740</v>
      </c>
      <c r="D1075" s="77">
        <v>1</v>
      </c>
      <c r="E1075" s="94">
        <v>59850</v>
      </c>
      <c r="F1075" s="96">
        <v>59850</v>
      </c>
      <c r="G1075" s="98">
        <v>0</v>
      </c>
      <c r="H1075" s="94">
        <v>32917.5</v>
      </c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  <c r="X1075" s="27"/>
      <c r="Y1075" s="27"/>
      <c r="Z1075" s="27"/>
    </row>
    <row r="1076" spans="1:26" customFormat="1" ht="17.649999999999999" customHeight="1" x14ac:dyDescent="0.25">
      <c r="A1076" s="75">
        <v>9</v>
      </c>
      <c r="B1076" s="76" t="s">
        <v>230</v>
      </c>
      <c r="C1076" s="75" t="s">
        <v>738</v>
      </c>
      <c r="D1076" s="77">
        <v>1</v>
      </c>
      <c r="E1076" s="94">
        <v>10545</v>
      </c>
      <c r="F1076" s="96">
        <v>10545</v>
      </c>
      <c r="G1076" s="98">
        <v>0</v>
      </c>
      <c r="H1076" s="94">
        <v>5008.875</v>
      </c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  <c r="X1076" s="27"/>
      <c r="Y1076" s="27"/>
      <c r="Z1076" s="27"/>
    </row>
    <row r="1077" spans="1:26" customFormat="1" ht="24.75" customHeight="1" x14ac:dyDescent="0.25">
      <c r="A1077" s="75">
        <v>11</v>
      </c>
      <c r="B1077" s="54" t="s">
        <v>236</v>
      </c>
      <c r="C1077" s="75" t="s">
        <v>741</v>
      </c>
      <c r="D1077" s="77">
        <v>1</v>
      </c>
      <c r="E1077" s="94">
        <v>8500</v>
      </c>
      <c r="F1077" s="96">
        <v>0</v>
      </c>
      <c r="G1077" s="98">
        <v>8500</v>
      </c>
      <c r="H1077" s="94">
        <v>0</v>
      </c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27"/>
      <c r="T1077" s="27"/>
      <c r="U1077" s="27"/>
      <c r="V1077" s="27"/>
      <c r="W1077" s="27"/>
      <c r="X1077" s="27"/>
      <c r="Y1077" s="27"/>
      <c r="Z1077" s="27"/>
    </row>
    <row r="1078" spans="1:26" customFormat="1" ht="24.75" customHeight="1" x14ac:dyDescent="0.25">
      <c r="A1078" s="75">
        <v>12</v>
      </c>
      <c r="B1078" s="76" t="s">
        <v>236</v>
      </c>
      <c r="C1078" s="75" t="s">
        <v>741</v>
      </c>
      <c r="D1078" s="77">
        <v>1</v>
      </c>
      <c r="E1078" s="94">
        <v>8500</v>
      </c>
      <c r="F1078" s="96">
        <v>0</v>
      </c>
      <c r="G1078" s="98">
        <v>8500</v>
      </c>
      <c r="H1078" s="94">
        <v>0</v>
      </c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27"/>
      <c r="T1078" s="27"/>
      <c r="U1078" s="27"/>
      <c r="V1078" s="27"/>
      <c r="W1078" s="27"/>
      <c r="X1078" s="27"/>
      <c r="Y1078" s="27"/>
      <c r="Z1078" s="27"/>
    </row>
    <row r="1079" spans="1:26" customFormat="1" ht="24.75" customHeight="1" x14ac:dyDescent="0.25">
      <c r="A1079" s="75">
        <v>13</v>
      </c>
      <c r="B1079" s="76" t="s">
        <v>236</v>
      </c>
      <c r="C1079" s="75" t="s">
        <v>741</v>
      </c>
      <c r="D1079" s="77">
        <v>1</v>
      </c>
      <c r="E1079" s="94">
        <v>8500</v>
      </c>
      <c r="F1079" s="96">
        <v>0</v>
      </c>
      <c r="G1079" s="98">
        <v>8500</v>
      </c>
      <c r="H1079" s="94">
        <v>0</v>
      </c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27"/>
      <c r="T1079" s="27"/>
      <c r="U1079" s="27"/>
      <c r="V1079" s="27"/>
      <c r="W1079" s="27"/>
      <c r="X1079" s="27"/>
      <c r="Y1079" s="27"/>
      <c r="Z1079" s="27"/>
    </row>
    <row r="1080" spans="1:26" customFormat="1" ht="24.75" customHeight="1" x14ac:dyDescent="0.25">
      <c r="A1080" s="75">
        <v>14</v>
      </c>
      <c r="B1080" s="76" t="s">
        <v>236</v>
      </c>
      <c r="C1080" s="75" t="s">
        <v>741</v>
      </c>
      <c r="D1080" s="77">
        <v>1</v>
      </c>
      <c r="E1080" s="94">
        <v>8500</v>
      </c>
      <c r="F1080" s="96">
        <v>0</v>
      </c>
      <c r="G1080" s="98">
        <v>8500</v>
      </c>
      <c r="H1080" s="94">
        <v>0</v>
      </c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27"/>
      <c r="T1080" s="27"/>
      <c r="U1080" s="27"/>
      <c r="V1080" s="27"/>
      <c r="W1080" s="27"/>
      <c r="X1080" s="27"/>
      <c r="Y1080" s="27"/>
      <c r="Z1080" s="27"/>
    </row>
    <row r="1081" spans="1:26" customFormat="1" ht="24.75" customHeight="1" x14ac:dyDescent="0.25">
      <c r="A1081" s="75">
        <v>15</v>
      </c>
      <c r="B1081" s="76" t="s">
        <v>236</v>
      </c>
      <c r="C1081" s="75" t="s">
        <v>741</v>
      </c>
      <c r="D1081" s="77">
        <v>1</v>
      </c>
      <c r="E1081" s="94">
        <v>8500</v>
      </c>
      <c r="F1081" s="96">
        <v>0</v>
      </c>
      <c r="G1081" s="98">
        <v>8500</v>
      </c>
      <c r="H1081" s="94">
        <v>0</v>
      </c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27"/>
      <c r="T1081" s="27"/>
      <c r="U1081" s="27"/>
      <c r="V1081" s="27"/>
      <c r="W1081" s="27"/>
      <c r="X1081" s="27"/>
      <c r="Y1081" s="27"/>
      <c r="Z1081" s="27"/>
    </row>
    <row r="1082" spans="1:26" customFormat="1" ht="24.75" customHeight="1" x14ac:dyDescent="0.25">
      <c r="A1082" s="75">
        <v>16</v>
      </c>
      <c r="B1082" s="76" t="s">
        <v>236</v>
      </c>
      <c r="C1082" s="75" t="s">
        <v>741</v>
      </c>
      <c r="D1082" s="77">
        <v>1</v>
      </c>
      <c r="E1082" s="94">
        <v>8500</v>
      </c>
      <c r="F1082" s="96">
        <v>0</v>
      </c>
      <c r="G1082" s="98">
        <v>8500</v>
      </c>
      <c r="H1082" s="94">
        <v>0</v>
      </c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27"/>
      <c r="T1082" s="27"/>
      <c r="U1082" s="27"/>
      <c r="V1082" s="27"/>
      <c r="W1082" s="27"/>
      <c r="X1082" s="27"/>
      <c r="Y1082" s="27"/>
      <c r="Z1082" s="27"/>
    </row>
    <row r="1083" spans="1:26" customFormat="1" ht="24.75" customHeight="1" x14ac:dyDescent="0.25">
      <c r="A1083" s="75">
        <v>17</v>
      </c>
      <c r="B1083" s="76" t="s">
        <v>236</v>
      </c>
      <c r="C1083" s="75" t="s">
        <v>741</v>
      </c>
      <c r="D1083" s="77">
        <v>1</v>
      </c>
      <c r="E1083" s="94">
        <v>8500</v>
      </c>
      <c r="F1083" s="96">
        <v>0</v>
      </c>
      <c r="G1083" s="98">
        <v>8500</v>
      </c>
      <c r="H1083" s="94">
        <v>0</v>
      </c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27"/>
      <c r="T1083" s="27"/>
      <c r="U1083" s="27"/>
      <c r="V1083" s="27"/>
      <c r="W1083" s="27"/>
      <c r="X1083" s="27"/>
      <c r="Y1083" s="27"/>
      <c r="Z1083" s="27"/>
    </row>
    <row r="1084" spans="1:26" customFormat="1" ht="24.75" customHeight="1" x14ac:dyDescent="0.25">
      <c r="A1084" s="75">
        <v>18</v>
      </c>
      <c r="B1084" s="76" t="s">
        <v>236</v>
      </c>
      <c r="C1084" s="75" t="s">
        <v>741</v>
      </c>
      <c r="D1084" s="77">
        <v>1</v>
      </c>
      <c r="E1084" s="94">
        <v>8500</v>
      </c>
      <c r="F1084" s="96">
        <v>0</v>
      </c>
      <c r="G1084" s="98">
        <v>8500</v>
      </c>
      <c r="H1084" s="94">
        <v>0</v>
      </c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  <c r="X1084" s="27"/>
      <c r="Y1084" s="27"/>
      <c r="Z1084" s="27"/>
    </row>
    <row r="1085" spans="1:26" customFormat="1" ht="24.75" customHeight="1" x14ac:dyDescent="0.25">
      <c r="A1085" s="75">
        <v>19</v>
      </c>
      <c r="B1085" s="76" t="s">
        <v>236</v>
      </c>
      <c r="C1085" s="75" t="s">
        <v>741</v>
      </c>
      <c r="D1085" s="77">
        <v>1</v>
      </c>
      <c r="E1085" s="94">
        <v>8500</v>
      </c>
      <c r="F1085" s="96">
        <v>0</v>
      </c>
      <c r="G1085" s="98">
        <v>8500</v>
      </c>
      <c r="H1085" s="94">
        <v>0</v>
      </c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27"/>
      <c r="T1085" s="27"/>
      <c r="U1085" s="27"/>
      <c r="V1085" s="27"/>
      <c r="W1085" s="27"/>
      <c r="X1085" s="27"/>
      <c r="Y1085" s="27"/>
      <c r="Z1085" s="27"/>
    </row>
    <row r="1086" spans="1:26" customFormat="1" ht="24.75" customHeight="1" x14ac:dyDescent="0.25">
      <c r="A1086" s="75">
        <v>20</v>
      </c>
      <c r="B1086" s="76" t="s">
        <v>236</v>
      </c>
      <c r="C1086" s="75" t="s">
        <v>741</v>
      </c>
      <c r="D1086" s="77">
        <v>1</v>
      </c>
      <c r="E1086" s="94">
        <v>8500</v>
      </c>
      <c r="F1086" s="96">
        <v>0</v>
      </c>
      <c r="G1086" s="98">
        <v>8500</v>
      </c>
      <c r="H1086" s="94">
        <v>0</v>
      </c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  <c r="X1086" s="27"/>
      <c r="Y1086" s="27"/>
      <c r="Z1086" s="27"/>
    </row>
    <row r="1087" spans="1:26" customFormat="1" ht="24.75" customHeight="1" x14ac:dyDescent="0.25">
      <c r="A1087" s="75">
        <v>21</v>
      </c>
      <c r="B1087" s="76" t="s">
        <v>236</v>
      </c>
      <c r="C1087" s="75" t="s">
        <v>741</v>
      </c>
      <c r="D1087" s="77">
        <v>1</v>
      </c>
      <c r="E1087" s="94">
        <v>8500</v>
      </c>
      <c r="F1087" s="96">
        <v>0</v>
      </c>
      <c r="G1087" s="98">
        <v>8500</v>
      </c>
      <c r="H1087" s="94">
        <v>0</v>
      </c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27"/>
      <c r="T1087" s="27"/>
      <c r="U1087" s="27"/>
      <c r="V1087" s="27"/>
      <c r="W1087" s="27"/>
      <c r="X1087" s="27"/>
      <c r="Y1087" s="27"/>
      <c r="Z1087" s="27"/>
    </row>
    <row r="1088" spans="1:26" customFormat="1" ht="24.75" customHeight="1" x14ac:dyDescent="0.25">
      <c r="A1088" s="75">
        <v>22</v>
      </c>
      <c r="B1088" s="76" t="s">
        <v>236</v>
      </c>
      <c r="C1088" s="75" t="s">
        <v>741</v>
      </c>
      <c r="D1088" s="77">
        <v>1</v>
      </c>
      <c r="E1088" s="94">
        <v>8500</v>
      </c>
      <c r="F1088" s="96">
        <v>0</v>
      </c>
      <c r="G1088" s="98">
        <v>8500</v>
      </c>
      <c r="H1088" s="94">
        <v>0</v>
      </c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</row>
    <row r="1089" spans="1:26" customFormat="1" ht="24.75" customHeight="1" x14ac:dyDescent="0.25">
      <c r="A1089" s="75">
        <v>23</v>
      </c>
      <c r="B1089" s="76" t="s">
        <v>236</v>
      </c>
      <c r="C1089" s="75" t="s">
        <v>741</v>
      </c>
      <c r="D1089" s="77">
        <v>1</v>
      </c>
      <c r="E1089" s="94">
        <v>8500</v>
      </c>
      <c r="F1089" s="96">
        <v>0</v>
      </c>
      <c r="G1089" s="98">
        <v>8500</v>
      </c>
      <c r="H1089" s="94">
        <v>0</v>
      </c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</row>
    <row r="1090" spans="1:26" customFormat="1" ht="24.75" customHeight="1" x14ac:dyDescent="0.25">
      <c r="A1090" s="75">
        <v>24</v>
      </c>
      <c r="B1090" s="76" t="s">
        <v>236</v>
      </c>
      <c r="C1090" s="75" t="s">
        <v>741</v>
      </c>
      <c r="D1090" s="77">
        <v>1</v>
      </c>
      <c r="E1090" s="94">
        <v>8500</v>
      </c>
      <c r="F1090" s="96">
        <v>0</v>
      </c>
      <c r="G1090" s="98">
        <v>8500</v>
      </c>
      <c r="H1090" s="94">
        <v>0</v>
      </c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</row>
    <row r="1091" spans="1:26" customFormat="1" ht="24.75" customHeight="1" x14ac:dyDescent="0.25">
      <c r="A1091" s="75">
        <v>25</v>
      </c>
      <c r="B1091" s="76" t="s">
        <v>236</v>
      </c>
      <c r="C1091" s="75" t="s">
        <v>741</v>
      </c>
      <c r="D1091" s="77">
        <v>1</v>
      </c>
      <c r="E1091" s="94">
        <v>8500</v>
      </c>
      <c r="F1091" s="96">
        <v>0</v>
      </c>
      <c r="G1091" s="98">
        <v>8500</v>
      </c>
      <c r="H1091" s="94">
        <v>0</v>
      </c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</row>
    <row r="1092" spans="1:26" customFormat="1" ht="24.75" customHeight="1" x14ac:dyDescent="0.25">
      <c r="A1092" s="75">
        <v>26</v>
      </c>
      <c r="B1092" s="76" t="s">
        <v>236</v>
      </c>
      <c r="C1092" s="75" t="s">
        <v>741</v>
      </c>
      <c r="D1092" s="77">
        <v>1</v>
      </c>
      <c r="E1092" s="94">
        <v>8500</v>
      </c>
      <c r="F1092" s="96">
        <v>0</v>
      </c>
      <c r="G1092" s="98">
        <v>8500</v>
      </c>
      <c r="H1092" s="94">
        <v>0</v>
      </c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27"/>
      <c r="T1092" s="27"/>
      <c r="U1092" s="27"/>
      <c r="V1092" s="27"/>
      <c r="W1092" s="27"/>
      <c r="X1092" s="27"/>
      <c r="Y1092" s="27"/>
      <c r="Z1092" s="27"/>
    </row>
    <row r="1093" spans="1:26" customFormat="1" ht="24.75" customHeight="1" x14ac:dyDescent="0.25">
      <c r="A1093" s="75">
        <v>27</v>
      </c>
      <c r="B1093" s="76" t="s">
        <v>236</v>
      </c>
      <c r="C1093" s="75" t="s">
        <v>741</v>
      </c>
      <c r="D1093" s="77">
        <v>1</v>
      </c>
      <c r="E1093" s="94">
        <v>8500</v>
      </c>
      <c r="F1093" s="96">
        <v>0</v>
      </c>
      <c r="G1093" s="98">
        <v>8500</v>
      </c>
      <c r="H1093" s="94">
        <v>0</v>
      </c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  <c r="X1093" s="27"/>
      <c r="Y1093" s="27"/>
      <c r="Z1093" s="27"/>
    </row>
    <row r="1094" spans="1:26" customFormat="1" ht="24.75" customHeight="1" x14ac:dyDescent="0.25">
      <c r="A1094" s="75">
        <v>28</v>
      </c>
      <c r="B1094" s="76" t="s">
        <v>236</v>
      </c>
      <c r="C1094" s="75" t="s">
        <v>741</v>
      </c>
      <c r="D1094" s="77">
        <v>1</v>
      </c>
      <c r="E1094" s="94">
        <v>8500</v>
      </c>
      <c r="F1094" s="96">
        <v>0</v>
      </c>
      <c r="G1094" s="98">
        <v>8500</v>
      </c>
      <c r="H1094" s="94">
        <v>0</v>
      </c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27"/>
      <c r="T1094" s="27"/>
      <c r="U1094" s="27"/>
      <c r="V1094" s="27"/>
      <c r="W1094" s="27"/>
      <c r="X1094" s="27"/>
      <c r="Y1094" s="27"/>
      <c r="Z1094" s="27"/>
    </row>
    <row r="1095" spans="1:26" customFormat="1" ht="24.75" customHeight="1" x14ac:dyDescent="0.25">
      <c r="A1095" s="75">
        <v>29</v>
      </c>
      <c r="B1095" s="76" t="s">
        <v>236</v>
      </c>
      <c r="C1095" s="75" t="s">
        <v>741</v>
      </c>
      <c r="D1095" s="77">
        <v>1</v>
      </c>
      <c r="E1095" s="94">
        <v>8500</v>
      </c>
      <c r="F1095" s="96">
        <v>0</v>
      </c>
      <c r="G1095" s="98">
        <v>8500</v>
      </c>
      <c r="H1095" s="94">
        <v>0</v>
      </c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27"/>
      <c r="T1095" s="27"/>
      <c r="U1095" s="27"/>
      <c r="V1095" s="27"/>
      <c r="W1095" s="27"/>
      <c r="X1095" s="27"/>
      <c r="Y1095" s="27"/>
      <c r="Z1095" s="27"/>
    </row>
    <row r="1096" spans="1:26" customFormat="1" ht="24.75" customHeight="1" x14ac:dyDescent="0.25">
      <c r="A1096" s="75">
        <v>30</v>
      </c>
      <c r="B1096" s="76" t="s">
        <v>236</v>
      </c>
      <c r="C1096" s="75" t="s">
        <v>741</v>
      </c>
      <c r="D1096" s="77">
        <v>1</v>
      </c>
      <c r="E1096" s="94">
        <v>8500</v>
      </c>
      <c r="F1096" s="96">
        <v>0</v>
      </c>
      <c r="G1096" s="98">
        <v>8500</v>
      </c>
      <c r="H1096" s="94">
        <v>0</v>
      </c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  <c r="X1096" s="27"/>
      <c r="Y1096" s="27"/>
      <c r="Z1096" s="27"/>
    </row>
    <row r="1097" spans="1:26" customFormat="1" ht="24.75" customHeight="1" x14ac:dyDescent="0.25">
      <c r="A1097" s="75">
        <v>31</v>
      </c>
      <c r="B1097" s="76" t="s">
        <v>236</v>
      </c>
      <c r="C1097" s="75" t="s">
        <v>741</v>
      </c>
      <c r="D1097" s="77">
        <v>1</v>
      </c>
      <c r="E1097" s="94">
        <v>8500</v>
      </c>
      <c r="F1097" s="96">
        <v>0</v>
      </c>
      <c r="G1097" s="98">
        <v>8500</v>
      </c>
      <c r="H1097" s="94">
        <v>0</v>
      </c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27"/>
      <c r="T1097" s="27"/>
      <c r="U1097" s="27"/>
      <c r="V1097" s="27"/>
      <c r="W1097" s="27"/>
      <c r="X1097" s="27"/>
      <c r="Y1097" s="27"/>
      <c r="Z1097" s="27"/>
    </row>
    <row r="1098" spans="1:26" customFormat="1" ht="24.75" customHeight="1" x14ac:dyDescent="0.25">
      <c r="A1098" s="75">
        <v>32</v>
      </c>
      <c r="B1098" s="76" t="s">
        <v>236</v>
      </c>
      <c r="C1098" s="75" t="s">
        <v>741</v>
      </c>
      <c r="D1098" s="77">
        <v>1</v>
      </c>
      <c r="E1098" s="94">
        <v>8500</v>
      </c>
      <c r="F1098" s="96">
        <v>0</v>
      </c>
      <c r="G1098" s="98">
        <v>8500</v>
      </c>
      <c r="H1098" s="94">
        <v>0</v>
      </c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  <c r="X1098" s="27"/>
      <c r="Y1098" s="27"/>
      <c r="Z1098" s="27"/>
    </row>
    <row r="1099" spans="1:26" customFormat="1" ht="17.649999999999999" customHeight="1" x14ac:dyDescent="0.25">
      <c r="A1099" s="75">
        <v>33</v>
      </c>
      <c r="B1099" s="76" t="s">
        <v>214</v>
      </c>
      <c r="C1099" s="75" t="s">
        <v>738</v>
      </c>
      <c r="D1099" s="77">
        <v>1</v>
      </c>
      <c r="E1099" s="94">
        <v>24826.5</v>
      </c>
      <c r="F1099" s="96">
        <v>24826.5</v>
      </c>
      <c r="G1099" s="98">
        <v>0</v>
      </c>
      <c r="H1099" s="94">
        <v>9101.3948999999993</v>
      </c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27"/>
      <c r="T1099" s="27"/>
      <c r="U1099" s="27"/>
      <c r="V1099" s="27"/>
      <c r="W1099" s="27"/>
      <c r="X1099" s="27"/>
      <c r="Y1099" s="27"/>
      <c r="Z1099" s="27"/>
    </row>
    <row r="1100" spans="1:26" customFormat="1" ht="16.899999999999999" customHeight="1" x14ac:dyDescent="0.25">
      <c r="A1100" s="75">
        <v>34</v>
      </c>
      <c r="B1100" s="76" t="s">
        <v>214</v>
      </c>
      <c r="C1100" s="75" t="s">
        <v>738</v>
      </c>
      <c r="D1100" s="77">
        <v>1</v>
      </c>
      <c r="E1100" s="94">
        <v>45840</v>
      </c>
      <c r="F1100" s="96">
        <v>45840</v>
      </c>
      <c r="G1100" s="98">
        <v>0</v>
      </c>
      <c r="H1100" s="94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  <c r="X1100" s="27"/>
      <c r="Y1100" s="27"/>
      <c r="Z1100" s="27"/>
    </row>
    <row r="1101" spans="1:26" customFormat="1" ht="17.649999999999999" customHeight="1" x14ac:dyDescent="0.25">
      <c r="A1101" s="75">
        <v>35</v>
      </c>
      <c r="B1101" s="76" t="s">
        <v>742</v>
      </c>
      <c r="C1101" s="75" t="s">
        <v>239</v>
      </c>
      <c r="D1101" s="77">
        <v>1</v>
      </c>
      <c r="E1101" s="94">
        <v>10500</v>
      </c>
      <c r="F1101" s="96">
        <v>10500</v>
      </c>
      <c r="G1101" s="98">
        <v>0</v>
      </c>
      <c r="H1101" s="94">
        <v>2100</v>
      </c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27"/>
      <c r="T1101" s="27"/>
      <c r="U1101" s="27"/>
      <c r="V1101" s="27"/>
      <c r="W1101" s="27"/>
      <c r="X1101" s="27"/>
      <c r="Y1101" s="27"/>
      <c r="Z1101" s="27"/>
    </row>
    <row r="1102" spans="1:26" customFormat="1" ht="24.2" customHeight="1" x14ac:dyDescent="0.25">
      <c r="A1102" s="75">
        <v>36</v>
      </c>
      <c r="B1102" s="76" t="s">
        <v>237</v>
      </c>
      <c r="C1102" s="75" t="s">
        <v>238</v>
      </c>
      <c r="D1102" s="77">
        <v>1</v>
      </c>
      <c r="E1102" s="94">
        <v>15000</v>
      </c>
      <c r="F1102" s="96">
        <v>15000</v>
      </c>
      <c r="G1102" s="98">
        <v>0</v>
      </c>
      <c r="H1102" s="94">
        <v>3000</v>
      </c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  <c r="X1102" s="27"/>
      <c r="Y1102" s="27"/>
      <c r="Z1102" s="27"/>
    </row>
    <row r="1103" spans="1:26" customFormat="1" ht="24.95" customHeight="1" x14ac:dyDescent="0.25">
      <c r="A1103" s="75">
        <v>37</v>
      </c>
      <c r="B1103" s="76" t="s">
        <v>348</v>
      </c>
      <c r="C1103" s="75" t="s">
        <v>234</v>
      </c>
      <c r="D1103" s="77">
        <v>1</v>
      </c>
      <c r="E1103" s="94">
        <v>8900</v>
      </c>
      <c r="F1103" s="96">
        <v>8900</v>
      </c>
      <c r="G1103" s="98">
        <v>0</v>
      </c>
      <c r="H1103" s="94">
        <v>1780</v>
      </c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27"/>
      <c r="T1103" s="27"/>
      <c r="U1103" s="27"/>
      <c r="V1103" s="27"/>
      <c r="W1103" s="27"/>
      <c r="X1103" s="27"/>
      <c r="Y1103" s="27"/>
      <c r="Z1103" s="27"/>
    </row>
    <row r="1104" spans="1:26" customFormat="1" ht="24.2" customHeight="1" x14ac:dyDescent="0.25">
      <c r="A1104" s="75">
        <v>38</v>
      </c>
      <c r="B1104" s="76" t="s">
        <v>743</v>
      </c>
      <c r="C1104" s="75" t="s">
        <v>234</v>
      </c>
      <c r="D1104" s="77">
        <v>1</v>
      </c>
      <c r="E1104" s="94">
        <v>15000</v>
      </c>
      <c r="F1104" s="96">
        <v>15000</v>
      </c>
      <c r="G1104" s="98">
        <v>0</v>
      </c>
      <c r="H1104" s="94">
        <v>3000</v>
      </c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  <c r="X1104" s="27"/>
      <c r="Y1104" s="27"/>
      <c r="Z1104" s="27"/>
    </row>
    <row r="1105" spans="1:26" customFormat="1" ht="17.649999999999999" customHeight="1" x14ac:dyDescent="0.25">
      <c r="A1105" s="75">
        <v>39</v>
      </c>
      <c r="B1105" s="76" t="s">
        <v>216</v>
      </c>
      <c r="C1105" s="75" t="s">
        <v>738</v>
      </c>
      <c r="D1105" s="77">
        <v>1</v>
      </c>
      <c r="E1105" s="94">
        <v>9000</v>
      </c>
      <c r="F1105" s="96">
        <v>9000</v>
      </c>
      <c r="G1105" s="98">
        <v>0</v>
      </c>
      <c r="H1105" s="94">
        <v>1800</v>
      </c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27"/>
      <c r="T1105" s="27"/>
      <c r="U1105" s="27"/>
      <c r="V1105" s="27"/>
      <c r="W1105" s="27"/>
      <c r="X1105" s="27"/>
      <c r="Y1105" s="27"/>
      <c r="Z1105" s="27"/>
    </row>
    <row r="1106" spans="1:26" customFormat="1" ht="24.2" customHeight="1" x14ac:dyDescent="0.25">
      <c r="A1106" s="75">
        <v>40</v>
      </c>
      <c r="B1106" s="76" t="s">
        <v>240</v>
      </c>
      <c r="C1106" s="75" t="s">
        <v>738</v>
      </c>
      <c r="D1106" s="77">
        <v>1</v>
      </c>
      <c r="E1106" s="94">
        <v>15000</v>
      </c>
      <c r="F1106" s="96">
        <v>15000</v>
      </c>
      <c r="G1106" s="98">
        <v>0</v>
      </c>
      <c r="H1106" s="94">
        <v>3000</v>
      </c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  <c r="X1106" s="27"/>
      <c r="Y1106" s="27"/>
      <c r="Z1106" s="27"/>
    </row>
    <row r="1107" spans="1:26" customFormat="1" ht="24.2" customHeight="1" x14ac:dyDescent="0.25">
      <c r="A1107" s="75">
        <v>41</v>
      </c>
      <c r="B1107" s="76" t="s">
        <v>240</v>
      </c>
      <c r="C1107" s="75" t="s">
        <v>238</v>
      </c>
      <c r="D1107" s="77">
        <v>1</v>
      </c>
      <c r="E1107" s="94">
        <v>15000</v>
      </c>
      <c r="F1107" s="96">
        <v>15000</v>
      </c>
      <c r="G1107" s="98">
        <v>0</v>
      </c>
      <c r="H1107" s="94">
        <v>3000</v>
      </c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27"/>
      <c r="T1107" s="27"/>
      <c r="U1107" s="27"/>
      <c r="V1107" s="27"/>
      <c r="W1107" s="27"/>
      <c r="X1107" s="27"/>
      <c r="Y1107" s="27"/>
      <c r="Z1107" s="27"/>
    </row>
    <row r="1108" spans="1:26" customFormat="1" ht="17.649999999999999" customHeight="1" x14ac:dyDescent="0.25">
      <c r="A1108" s="75">
        <v>42</v>
      </c>
      <c r="B1108" s="76" t="s">
        <v>190</v>
      </c>
      <c r="C1108" s="75" t="s">
        <v>239</v>
      </c>
      <c r="D1108" s="77">
        <v>1</v>
      </c>
      <c r="E1108" s="94">
        <v>8900</v>
      </c>
      <c r="F1108" s="96">
        <v>8900</v>
      </c>
      <c r="G1108" s="98">
        <v>0</v>
      </c>
      <c r="H1108" s="94">
        <v>1780</v>
      </c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  <c r="X1108" s="27"/>
      <c r="Y1108" s="27"/>
      <c r="Z1108" s="27"/>
    </row>
    <row r="1109" spans="1:26" customFormat="1" ht="24.2" customHeight="1" x14ac:dyDescent="0.25">
      <c r="A1109" s="75">
        <v>43</v>
      </c>
      <c r="B1109" s="76" t="s">
        <v>744</v>
      </c>
      <c r="C1109" s="75" t="s">
        <v>234</v>
      </c>
      <c r="D1109" s="77">
        <v>1</v>
      </c>
      <c r="E1109" s="94">
        <v>15000</v>
      </c>
      <c r="F1109" s="96">
        <v>15000</v>
      </c>
      <c r="G1109" s="98">
        <v>0</v>
      </c>
      <c r="H1109" s="94">
        <v>3000</v>
      </c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27"/>
      <c r="T1109" s="27"/>
      <c r="U1109" s="27"/>
      <c r="V1109" s="27"/>
      <c r="W1109" s="27"/>
      <c r="X1109" s="27"/>
      <c r="Y1109" s="27"/>
      <c r="Z1109" s="27"/>
    </row>
    <row r="1110" spans="1:26" customFormat="1" ht="17.649999999999999" customHeight="1" x14ac:dyDescent="0.25">
      <c r="A1110" s="75">
        <v>44</v>
      </c>
      <c r="B1110" s="76" t="s">
        <v>241</v>
      </c>
      <c r="C1110" s="75" t="s">
        <v>738</v>
      </c>
      <c r="D1110" s="77">
        <v>1</v>
      </c>
      <c r="E1110" s="94">
        <v>6450</v>
      </c>
      <c r="F1110" s="96">
        <v>0</v>
      </c>
      <c r="G1110" s="98">
        <v>6450</v>
      </c>
      <c r="H1110" s="94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  <c r="X1110" s="27"/>
      <c r="Y1110" s="27"/>
      <c r="Z1110" s="27"/>
    </row>
    <row r="1111" spans="1:26" customFormat="1" ht="16.899999999999999" customHeight="1" x14ac:dyDescent="0.25">
      <c r="A1111" s="75">
        <v>45</v>
      </c>
      <c r="B1111" s="76" t="s">
        <v>231</v>
      </c>
      <c r="C1111" s="75" t="s">
        <v>242</v>
      </c>
      <c r="D1111" s="77">
        <v>1</v>
      </c>
      <c r="E1111" s="94">
        <v>11357</v>
      </c>
      <c r="F1111" s="96">
        <v>11357</v>
      </c>
      <c r="G1111" s="98">
        <v>0</v>
      </c>
      <c r="H1111" s="94">
        <v>3123.1750000000006</v>
      </c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27"/>
      <c r="T1111" s="27"/>
      <c r="U1111" s="27"/>
      <c r="V1111" s="27"/>
      <c r="W1111" s="27"/>
      <c r="X1111" s="27"/>
      <c r="Y1111" s="27"/>
      <c r="Z1111" s="27"/>
    </row>
    <row r="1112" spans="1:26" customFormat="1" ht="16.899999999999999" customHeight="1" x14ac:dyDescent="0.25">
      <c r="A1112" s="75">
        <v>47</v>
      </c>
      <c r="B1112" s="76" t="s">
        <v>196</v>
      </c>
      <c r="C1112" s="75" t="s">
        <v>242</v>
      </c>
      <c r="D1112" s="77">
        <v>1</v>
      </c>
      <c r="E1112" s="94">
        <v>83880</v>
      </c>
      <c r="F1112" s="96">
        <v>83880</v>
      </c>
      <c r="G1112" s="98">
        <v>0</v>
      </c>
      <c r="H1112" s="94">
        <v>23067</v>
      </c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  <c r="X1112" s="27"/>
      <c r="Y1112" s="27"/>
      <c r="Z1112" s="27"/>
    </row>
    <row r="1113" spans="1:26" customFormat="1" ht="25.5" customHeight="1" x14ac:dyDescent="0.25">
      <c r="A1113" s="75">
        <v>48</v>
      </c>
      <c r="B1113" s="76" t="s">
        <v>769</v>
      </c>
      <c r="C1113" s="75"/>
      <c r="D1113" s="75">
        <v>1</v>
      </c>
      <c r="E1113" s="94">
        <v>19305</v>
      </c>
      <c r="F1113" s="94"/>
      <c r="G1113" s="98">
        <v>19305</v>
      </c>
      <c r="H1113" s="94">
        <v>5308.875</v>
      </c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27"/>
      <c r="T1113" s="27"/>
      <c r="U1113" s="27"/>
      <c r="V1113" s="27"/>
      <c r="W1113" s="27"/>
      <c r="X1113" s="27"/>
      <c r="Y1113" s="27"/>
      <c r="Z1113" s="27"/>
    </row>
    <row r="1114" spans="1:26" customFormat="1" ht="25.5" customHeight="1" x14ac:dyDescent="0.25">
      <c r="A1114" s="75">
        <v>49</v>
      </c>
      <c r="B1114" s="76" t="s">
        <v>770</v>
      </c>
      <c r="C1114" s="75"/>
      <c r="D1114" s="75">
        <v>28</v>
      </c>
      <c r="E1114" s="94">
        <v>449064</v>
      </c>
      <c r="F1114" s="94"/>
      <c r="G1114" s="98">
        <v>449064</v>
      </c>
      <c r="H1114" s="94">
        <v>89812.800000000032</v>
      </c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  <c r="X1114" s="27"/>
      <c r="Y1114" s="27"/>
      <c r="Z1114" s="27"/>
    </row>
    <row r="1115" spans="1:26" customFormat="1" ht="25.5" customHeight="1" x14ac:dyDescent="0.25">
      <c r="A1115" s="75">
        <v>50</v>
      </c>
      <c r="B1115" s="76" t="s">
        <v>771</v>
      </c>
      <c r="C1115" s="75"/>
      <c r="D1115" s="75">
        <v>1</v>
      </c>
      <c r="E1115" s="94">
        <v>15789</v>
      </c>
      <c r="F1115" s="94"/>
      <c r="G1115" s="98">
        <v>15789</v>
      </c>
      <c r="H1115" s="94">
        <v>4341.9750000000004</v>
      </c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27"/>
      <c r="T1115" s="27"/>
      <c r="U1115" s="27"/>
      <c r="V1115" s="27"/>
      <c r="W1115" s="27"/>
      <c r="X1115" s="27"/>
      <c r="Y1115" s="27"/>
      <c r="Z1115" s="27"/>
    </row>
    <row r="1116" spans="1:26" customFormat="1" ht="25.5" customHeight="1" x14ac:dyDescent="0.25">
      <c r="A1116" s="75">
        <v>51</v>
      </c>
      <c r="B1116" s="54" t="s">
        <v>64</v>
      </c>
      <c r="C1116" s="53" t="s">
        <v>197</v>
      </c>
      <c r="D1116" s="75">
        <v>1</v>
      </c>
      <c r="E1116" s="94">
        <f>F1116</f>
        <v>14200</v>
      </c>
      <c r="F1116" s="94">
        <v>14200</v>
      </c>
      <c r="G1116" s="98"/>
      <c r="H1116" s="94">
        <v>8520</v>
      </c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  <c r="X1116" s="27"/>
      <c r="Y1116" s="27"/>
      <c r="Z1116" s="27"/>
    </row>
    <row r="1117" spans="1:26" customFormat="1" ht="27.75" customHeight="1" x14ac:dyDescent="0.25">
      <c r="A1117" s="75">
        <v>52</v>
      </c>
      <c r="B1117" s="54" t="s">
        <v>804</v>
      </c>
      <c r="C1117" s="53" t="s">
        <v>676</v>
      </c>
      <c r="D1117" s="71">
        <v>1</v>
      </c>
      <c r="E1117" s="94">
        <f>F1117+G1117</f>
        <v>19900</v>
      </c>
      <c r="F1117" s="96">
        <v>19900</v>
      </c>
      <c r="G1117" s="98"/>
      <c r="H1117" s="94">
        <v>11940</v>
      </c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27"/>
      <c r="T1117" s="27"/>
      <c r="U1117" s="27"/>
      <c r="V1117" s="27"/>
      <c r="W1117" s="27"/>
      <c r="X1117" s="27"/>
      <c r="Y1117" s="27"/>
      <c r="Z1117" s="27"/>
    </row>
    <row r="1118" spans="1:26" customFormat="1" ht="23.25" customHeight="1" x14ac:dyDescent="0.25">
      <c r="A1118" s="75">
        <v>53</v>
      </c>
      <c r="B1118" s="54" t="s">
        <v>805</v>
      </c>
      <c r="C1118" s="53" t="s">
        <v>197</v>
      </c>
      <c r="D1118" s="71">
        <v>1</v>
      </c>
      <c r="E1118" s="94">
        <f>F1118+G1118</f>
        <v>20000</v>
      </c>
      <c r="F1118" s="96">
        <v>20000</v>
      </c>
      <c r="G1118" s="98"/>
      <c r="H1118" s="94">
        <v>12000</v>
      </c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  <c r="X1118" s="27"/>
      <c r="Y1118" s="27"/>
      <c r="Z1118" s="27"/>
    </row>
    <row r="1119" spans="1:26" customFormat="1" ht="23.25" customHeight="1" x14ac:dyDescent="0.25">
      <c r="A1119" s="75">
        <v>54</v>
      </c>
      <c r="B1119" s="232" t="s">
        <v>960</v>
      </c>
      <c r="C1119" s="233"/>
      <c r="D1119" s="71">
        <v>1</v>
      </c>
      <c r="E1119" s="94">
        <f>F1119+G1119</f>
        <v>20000</v>
      </c>
      <c r="F1119" s="96">
        <v>20000</v>
      </c>
      <c r="G1119" s="98"/>
      <c r="H1119" s="94">
        <v>16000</v>
      </c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27"/>
      <c r="T1119" s="27"/>
      <c r="U1119" s="27"/>
      <c r="V1119" s="27"/>
      <c r="W1119" s="27"/>
      <c r="X1119" s="27"/>
      <c r="Y1119" s="27"/>
      <c r="Z1119" s="27"/>
    </row>
    <row r="1120" spans="1:26" s="141" customFormat="1" ht="25.5" customHeight="1" x14ac:dyDescent="0.25">
      <c r="A1120" s="136">
        <v>19</v>
      </c>
      <c r="B1120" s="190" t="s">
        <v>318</v>
      </c>
      <c r="C1120" s="190"/>
      <c r="D1120" s="144">
        <f>SUM(D1121:D1224)</f>
        <v>105</v>
      </c>
      <c r="E1120" s="145">
        <f t="shared" ref="E1120:H1120" si="66">SUM(E1121:E1224)</f>
        <v>1609218.7999999998</v>
      </c>
      <c r="F1120" s="145">
        <f t="shared" si="66"/>
        <v>346186</v>
      </c>
      <c r="G1120" s="145">
        <f t="shared" si="66"/>
        <v>1263032.7999999998</v>
      </c>
      <c r="H1120" s="145">
        <f t="shared" si="66"/>
        <v>946080.34999999986</v>
      </c>
    </row>
    <row r="1121" spans="1:26" customFormat="1" ht="22.5" customHeight="1" x14ac:dyDescent="0.25">
      <c r="A1121" s="26" t="s">
        <v>164</v>
      </c>
      <c r="B1121" s="182" t="s">
        <v>475</v>
      </c>
      <c r="C1121" s="26" t="s">
        <v>476</v>
      </c>
      <c r="D1121" s="41">
        <v>1</v>
      </c>
      <c r="E1121" s="104">
        <v>11048</v>
      </c>
      <c r="F1121" s="105">
        <v>11048</v>
      </c>
      <c r="G1121" s="153">
        <v>0</v>
      </c>
      <c r="H1121" s="129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27"/>
      <c r="T1121" s="27"/>
      <c r="U1121" s="27"/>
      <c r="V1121" s="27"/>
      <c r="W1121" s="27"/>
      <c r="X1121" s="27"/>
      <c r="Y1121" s="27"/>
      <c r="Z1121" s="27"/>
    </row>
    <row r="1122" spans="1:26" customFormat="1" ht="30" customHeight="1" x14ac:dyDescent="0.25">
      <c r="A1122" s="26" t="s">
        <v>166</v>
      </c>
      <c r="B1122" s="182" t="s">
        <v>477</v>
      </c>
      <c r="C1122" s="26" t="s">
        <v>476</v>
      </c>
      <c r="D1122" s="41">
        <v>1</v>
      </c>
      <c r="E1122" s="104">
        <v>11048</v>
      </c>
      <c r="F1122" s="105">
        <v>11048</v>
      </c>
      <c r="G1122" s="153">
        <v>0</v>
      </c>
      <c r="H1122" s="129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27"/>
      <c r="T1122" s="27"/>
      <c r="U1122" s="27"/>
      <c r="V1122" s="27"/>
      <c r="W1122" s="27"/>
      <c r="X1122" s="27"/>
      <c r="Y1122" s="27"/>
      <c r="Z1122" s="27"/>
    </row>
    <row r="1123" spans="1:26" customFormat="1" ht="24.4" customHeight="1" x14ac:dyDescent="0.25">
      <c r="A1123" s="26" t="s">
        <v>168</v>
      </c>
      <c r="B1123" s="182" t="s">
        <v>14</v>
      </c>
      <c r="C1123" s="26" t="s">
        <v>478</v>
      </c>
      <c r="D1123" s="41">
        <v>1</v>
      </c>
      <c r="E1123" s="104">
        <v>14900</v>
      </c>
      <c r="F1123" s="105">
        <v>14900</v>
      </c>
      <c r="G1123" s="153">
        <v>0</v>
      </c>
      <c r="H1123" s="129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  <c r="X1123" s="27"/>
      <c r="Y1123" s="27"/>
      <c r="Z1123" s="27"/>
    </row>
    <row r="1124" spans="1:26" customFormat="1" ht="26.25" customHeight="1" x14ac:dyDescent="0.25">
      <c r="A1124" s="26" t="s">
        <v>169</v>
      </c>
      <c r="B1124" s="182" t="s">
        <v>317</v>
      </c>
      <c r="C1124" s="26" t="s">
        <v>479</v>
      </c>
      <c r="D1124" s="41">
        <v>1</v>
      </c>
      <c r="E1124" s="104">
        <v>10799.8</v>
      </c>
      <c r="F1124" s="105">
        <v>0</v>
      </c>
      <c r="G1124" s="153">
        <v>10799.8</v>
      </c>
      <c r="H1124" s="104">
        <v>2159.96</v>
      </c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27"/>
      <c r="T1124" s="27"/>
      <c r="U1124" s="27"/>
      <c r="V1124" s="27"/>
      <c r="W1124" s="27"/>
      <c r="X1124" s="27"/>
      <c r="Y1124" s="27"/>
      <c r="Z1124" s="27"/>
    </row>
    <row r="1125" spans="1:26" customFormat="1" ht="26.25" customHeight="1" x14ac:dyDescent="0.25">
      <c r="A1125" s="26" t="s">
        <v>270</v>
      </c>
      <c r="B1125" s="182" t="s">
        <v>317</v>
      </c>
      <c r="C1125" s="26" t="s">
        <v>479</v>
      </c>
      <c r="D1125" s="41">
        <v>1</v>
      </c>
      <c r="E1125" s="104">
        <v>10799.8</v>
      </c>
      <c r="F1125" s="105">
        <v>0</v>
      </c>
      <c r="G1125" s="153">
        <v>10799.8</v>
      </c>
      <c r="H1125" s="104">
        <v>2159.96</v>
      </c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  <c r="X1125" s="27"/>
      <c r="Y1125" s="27"/>
      <c r="Z1125" s="27"/>
    </row>
    <row r="1126" spans="1:26" customFormat="1" ht="26.25" customHeight="1" x14ac:dyDescent="0.25">
      <c r="A1126" s="26" t="s">
        <v>271</v>
      </c>
      <c r="B1126" s="182" t="s">
        <v>317</v>
      </c>
      <c r="C1126" s="26" t="s">
        <v>479</v>
      </c>
      <c r="D1126" s="41">
        <v>1</v>
      </c>
      <c r="E1126" s="104">
        <v>10799.8</v>
      </c>
      <c r="F1126" s="105">
        <v>0</v>
      </c>
      <c r="G1126" s="153">
        <v>10799.8</v>
      </c>
      <c r="H1126" s="104">
        <v>2159.96</v>
      </c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27"/>
      <c r="T1126" s="27"/>
      <c r="U1126" s="27"/>
      <c r="V1126" s="27"/>
      <c r="W1126" s="27"/>
      <c r="X1126" s="27"/>
      <c r="Y1126" s="27"/>
      <c r="Z1126" s="27"/>
    </row>
    <row r="1127" spans="1:26" customFormat="1" ht="26.25" customHeight="1" x14ac:dyDescent="0.25">
      <c r="A1127" s="26" t="s">
        <v>273</v>
      </c>
      <c r="B1127" s="182" t="s">
        <v>317</v>
      </c>
      <c r="C1127" s="26" t="s">
        <v>479</v>
      </c>
      <c r="D1127" s="41">
        <v>1</v>
      </c>
      <c r="E1127" s="104">
        <v>10799.8</v>
      </c>
      <c r="F1127" s="105">
        <v>0</v>
      </c>
      <c r="G1127" s="153">
        <v>10799.8</v>
      </c>
      <c r="H1127" s="104">
        <v>2159.96</v>
      </c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  <c r="X1127" s="27"/>
      <c r="Y1127" s="27"/>
      <c r="Z1127" s="27"/>
    </row>
    <row r="1128" spans="1:26" customFormat="1" ht="26.25" customHeight="1" x14ac:dyDescent="0.25">
      <c r="A1128" s="26" t="s">
        <v>275</v>
      </c>
      <c r="B1128" s="182" t="s">
        <v>317</v>
      </c>
      <c r="C1128" s="26" t="s">
        <v>479</v>
      </c>
      <c r="D1128" s="41">
        <v>1</v>
      </c>
      <c r="E1128" s="104">
        <v>10799.8</v>
      </c>
      <c r="F1128" s="105">
        <v>0</v>
      </c>
      <c r="G1128" s="153">
        <v>10799.8</v>
      </c>
      <c r="H1128" s="104">
        <v>2159.96</v>
      </c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27"/>
      <c r="T1128" s="27"/>
      <c r="U1128" s="27"/>
      <c r="V1128" s="27"/>
      <c r="W1128" s="27"/>
      <c r="X1128" s="27"/>
      <c r="Y1128" s="27"/>
      <c r="Z1128" s="27"/>
    </row>
    <row r="1129" spans="1:26" customFormat="1" ht="26.25" customHeight="1" x14ac:dyDescent="0.25">
      <c r="A1129" s="26" t="s">
        <v>277</v>
      </c>
      <c r="B1129" s="182" t="s">
        <v>317</v>
      </c>
      <c r="C1129" s="26" t="s">
        <v>479</v>
      </c>
      <c r="D1129" s="41">
        <v>1</v>
      </c>
      <c r="E1129" s="104">
        <v>10799.8</v>
      </c>
      <c r="F1129" s="105">
        <v>0</v>
      </c>
      <c r="G1129" s="153">
        <v>10799.8</v>
      </c>
      <c r="H1129" s="104">
        <v>2159.96</v>
      </c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  <c r="X1129" s="27"/>
      <c r="Y1129" s="27"/>
      <c r="Z1129" s="27"/>
    </row>
    <row r="1130" spans="1:26" customFormat="1" ht="26.25" customHeight="1" x14ac:dyDescent="0.25">
      <c r="A1130" s="26" t="s">
        <v>278</v>
      </c>
      <c r="B1130" s="182" t="s">
        <v>317</v>
      </c>
      <c r="C1130" s="26" t="s">
        <v>479</v>
      </c>
      <c r="D1130" s="41">
        <v>1</v>
      </c>
      <c r="E1130" s="104">
        <v>10799.8</v>
      </c>
      <c r="F1130" s="105">
        <v>0</v>
      </c>
      <c r="G1130" s="153">
        <v>10799.8</v>
      </c>
      <c r="H1130" s="104">
        <v>2159.96</v>
      </c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  <c r="X1130" s="27"/>
      <c r="Y1130" s="27"/>
      <c r="Z1130" s="27"/>
    </row>
    <row r="1131" spans="1:26" customFormat="1" ht="26.25" customHeight="1" x14ac:dyDescent="0.25">
      <c r="A1131" s="26" t="s">
        <v>279</v>
      </c>
      <c r="B1131" s="182" t="s">
        <v>317</v>
      </c>
      <c r="C1131" s="26" t="s">
        <v>479</v>
      </c>
      <c r="D1131" s="41">
        <v>1</v>
      </c>
      <c r="E1131" s="104">
        <v>10799.8</v>
      </c>
      <c r="F1131" s="105">
        <v>0</v>
      </c>
      <c r="G1131" s="153">
        <v>10799.8</v>
      </c>
      <c r="H1131" s="104">
        <v>2159.96</v>
      </c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27"/>
      <c r="T1131" s="27"/>
      <c r="U1131" s="27"/>
      <c r="V1131" s="27"/>
      <c r="W1131" s="27"/>
      <c r="X1131" s="27"/>
      <c r="Y1131" s="27"/>
      <c r="Z1131" s="27"/>
    </row>
    <row r="1132" spans="1:26" customFormat="1" ht="26.25" customHeight="1" x14ac:dyDescent="0.25">
      <c r="A1132" s="26" t="s">
        <v>281</v>
      </c>
      <c r="B1132" s="182" t="s">
        <v>317</v>
      </c>
      <c r="C1132" s="26" t="s">
        <v>479</v>
      </c>
      <c r="D1132" s="41">
        <v>1</v>
      </c>
      <c r="E1132" s="104">
        <v>10799.8</v>
      </c>
      <c r="F1132" s="105">
        <v>0</v>
      </c>
      <c r="G1132" s="153">
        <v>10799.8</v>
      </c>
      <c r="H1132" s="104">
        <v>2159.96</v>
      </c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27"/>
      <c r="T1132" s="27"/>
      <c r="U1132" s="27"/>
      <c r="V1132" s="27"/>
      <c r="W1132" s="27"/>
      <c r="X1132" s="27"/>
      <c r="Y1132" s="27"/>
      <c r="Z1132" s="27"/>
    </row>
    <row r="1133" spans="1:26" customFormat="1" ht="26.25" customHeight="1" x14ac:dyDescent="0.25">
      <c r="A1133" s="26" t="s">
        <v>282</v>
      </c>
      <c r="B1133" s="182" t="s">
        <v>317</v>
      </c>
      <c r="C1133" s="26" t="s">
        <v>479</v>
      </c>
      <c r="D1133" s="41">
        <v>1</v>
      </c>
      <c r="E1133" s="104">
        <v>10799.8</v>
      </c>
      <c r="F1133" s="105">
        <v>0</v>
      </c>
      <c r="G1133" s="153">
        <v>10799.8</v>
      </c>
      <c r="H1133" s="104">
        <v>2159.96</v>
      </c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27"/>
      <c r="T1133" s="27"/>
      <c r="U1133" s="27"/>
      <c r="V1133" s="27"/>
      <c r="W1133" s="27"/>
      <c r="X1133" s="27"/>
      <c r="Y1133" s="27"/>
      <c r="Z1133" s="27"/>
    </row>
    <row r="1134" spans="1:26" customFormat="1" ht="26.25" customHeight="1" x14ac:dyDescent="0.25">
      <c r="A1134" s="26" t="s">
        <v>284</v>
      </c>
      <c r="B1134" s="182" t="s">
        <v>317</v>
      </c>
      <c r="C1134" s="26" t="s">
        <v>479</v>
      </c>
      <c r="D1134" s="41">
        <v>1</v>
      </c>
      <c r="E1134" s="104">
        <v>10799.8</v>
      </c>
      <c r="F1134" s="105">
        <v>0</v>
      </c>
      <c r="G1134" s="153">
        <v>10799.8</v>
      </c>
      <c r="H1134" s="104">
        <v>2159.96</v>
      </c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  <c r="X1134" s="27"/>
      <c r="Y1134" s="27"/>
      <c r="Z1134" s="27"/>
    </row>
    <row r="1135" spans="1:26" customFormat="1" ht="26.25" customHeight="1" x14ac:dyDescent="0.25">
      <c r="A1135" s="26" t="s">
        <v>285</v>
      </c>
      <c r="B1135" s="182" t="s">
        <v>317</v>
      </c>
      <c r="C1135" s="26" t="s">
        <v>479</v>
      </c>
      <c r="D1135" s="41">
        <v>1</v>
      </c>
      <c r="E1135" s="104">
        <v>10799.8</v>
      </c>
      <c r="F1135" s="105">
        <v>0</v>
      </c>
      <c r="G1135" s="153">
        <v>10799.8</v>
      </c>
      <c r="H1135" s="104">
        <v>2159.96</v>
      </c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  <c r="X1135" s="27"/>
      <c r="Y1135" s="27"/>
      <c r="Z1135" s="27"/>
    </row>
    <row r="1136" spans="1:26" customFormat="1" ht="26.25" customHeight="1" x14ac:dyDescent="0.25">
      <c r="A1136" s="26" t="s">
        <v>287</v>
      </c>
      <c r="B1136" s="182" t="s">
        <v>317</v>
      </c>
      <c r="C1136" s="26" t="s">
        <v>479</v>
      </c>
      <c r="D1136" s="41">
        <v>1</v>
      </c>
      <c r="E1136" s="104">
        <v>10799.8</v>
      </c>
      <c r="F1136" s="105">
        <v>0</v>
      </c>
      <c r="G1136" s="153">
        <v>10799.8</v>
      </c>
      <c r="H1136" s="104">
        <v>2159.96</v>
      </c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27"/>
      <c r="T1136" s="27"/>
      <c r="U1136" s="27"/>
      <c r="V1136" s="27"/>
      <c r="W1136" s="27"/>
      <c r="X1136" s="27"/>
      <c r="Y1136" s="27"/>
      <c r="Z1136" s="27"/>
    </row>
    <row r="1137" spans="1:26" customFormat="1" ht="26.25" customHeight="1" x14ac:dyDescent="0.25">
      <c r="A1137" s="26" t="s">
        <v>289</v>
      </c>
      <c r="B1137" s="182" t="s">
        <v>317</v>
      </c>
      <c r="C1137" s="26" t="s">
        <v>479</v>
      </c>
      <c r="D1137" s="41">
        <v>1</v>
      </c>
      <c r="E1137" s="104">
        <v>10799.8</v>
      </c>
      <c r="F1137" s="105">
        <v>0</v>
      </c>
      <c r="G1137" s="153">
        <v>10799.8</v>
      </c>
      <c r="H1137" s="104">
        <v>2159.96</v>
      </c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27"/>
      <c r="T1137" s="27"/>
      <c r="U1137" s="27"/>
      <c r="V1137" s="27"/>
      <c r="W1137" s="27"/>
      <c r="X1137" s="27"/>
      <c r="Y1137" s="27"/>
      <c r="Z1137" s="27"/>
    </row>
    <row r="1138" spans="1:26" customFormat="1" ht="26.25" customHeight="1" x14ac:dyDescent="0.25">
      <c r="A1138" s="26" t="s">
        <v>291</v>
      </c>
      <c r="B1138" s="182" t="s">
        <v>317</v>
      </c>
      <c r="C1138" s="26" t="s">
        <v>479</v>
      </c>
      <c r="D1138" s="41">
        <v>1</v>
      </c>
      <c r="E1138" s="104">
        <v>10799.8</v>
      </c>
      <c r="F1138" s="105">
        <v>0</v>
      </c>
      <c r="G1138" s="153">
        <v>10799.8</v>
      </c>
      <c r="H1138" s="104">
        <v>2159.96</v>
      </c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27"/>
      <c r="T1138" s="27"/>
      <c r="U1138" s="27"/>
      <c r="V1138" s="27"/>
      <c r="W1138" s="27"/>
      <c r="X1138" s="27"/>
      <c r="Y1138" s="27"/>
      <c r="Z1138" s="27"/>
    </row>
    <row r="1139" spans="1:26" customFormat="1" ht="26.25" customHeight="1" x14ac:dyDescent="0.25">
      <c r="A1139" s="26" t="s">
        <v>293</v>
      </c>
      <c r="B1139" s="182" t="s">
        <v>317</v>
      </c>
      <c r="C1139" s="26" t="s">
        <v>479</v>
      </c>
      <c r="D1139" s="41">
        <v>1</v>
      </c>
      <c r="E1139" s="104">
        <v>10799.8</v>
      </c>
      <c r="F1139" s="105">
        <v>0</v>
      </c>
      <c r="G1139" s="153">
        <v>10799.8</v>
      </c>
      <c r="H1139" s="104">
        <v>2159.96</v>
      </c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27"/>
      <c r="T1139" s="27"/>
      <c r="U1139" s="27"/>
      <c r="V1139" s="27"/>
      <c r="W1139" s="27"/>
      <c r="X1139" s="27"/>
      <c r="Y1139" s="27"/>
      <c r="Z1139" s="27"/>
    </row>
    <row r="1140" spans="1:26" customFormat="1" ht="26.25" customHeight="1" x14ac:dyDescent="0.25">
      <c r="A1140" s="26" t="s">
        <v>295</v>
      </c>
      <c r="B1140" s="182" t="s">
        <v>317</v>
      </c>
      <c r="C1140" s="26" t="s">
        <v>479</v>
      </c>
      <c r="D1140" s="41">
        <v>1</v>
      </c>
      <c r="E1140" s="104">
        <v>10799.8</v>
      </c>
      <c r="F1140" s="105">
        <v>0</v>
      </c>
      <c r="G1140" s="153">
        <v>10799.8</v>
      </c>
      <c r="H1140" s="104">
        <v>2159.96</v>
      </c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27"/>
      <c r="T1140" s="27"/>
      <c r="U1140" s="27"/>
      <c r="V1140" s="27"/>
      <c r="W1140" s="27"/>
      <c r="X1140" s="27"/>
      <c r="Y1140" s="27"/>
      <c r="Z1140" s="27"/>
    </row>
    <row r="1141" spans="1:26" customFormat="1" ht="26.25" customHeight="1" x14ac:dyDescent="0.25">
      <c r="A1141" s="26" t="s">
        <v>395</v>
      </c>
      <c r="B1141" s="182" t="s">
        <v>317</v>
      </c>
      <c r="C1141" s="26" t="s">
        <v>479</v>
      </c>
      <c r="D1141" s="41">
        <v>1</v>
      </c>
      <c r="E1141" s="104">
        <v>10799.8</v>
      </c>
      <c r="F1141" s="105">
        <v>0</v>
      </c>
      <c r="G1141" s="153">
        <v>10799.8</v>
      </c>
      <c r="H1141" s="104">
        <v>2159.96</v>
      </c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27"/>
      <c r="T1141" s="27"/>
      <c r="U1141" s="27"/>
      <c r="V1141" s="27"/>
      <c r="W1141" s="27"/>
      <c r="X1141" s="27"/>
      <c r="Y1141" s="27"/>
      <c r="Z1141" s="27"/>
    </row>
    <row r="1142" spans="1:26" customFormat="1" ht="26.25" customHeight="1" x14ac:dyDescent="0.25">
      <c r="A1142" s="26" t="s">
        <v>428</v>
      </c>
      <c r="B1142" s="182" t="s">
        <v>317</v>
      </c>
      <c r="C1142" s="26" t="s">
        <v>479</v>
      </c>
      <c r="D1142" s="41">
        <v>1</v>
      </c>
      <c r="E1142" s="104">
        <v>10799.8</v>
      </c>
      <c r="F1142" s="105">
        <v>0</v>
      </c>
      <c r="G1142" s="153">
        <v>10799.8</v>
      </c>
      <c r="H1142" s="104">
        <v>2159.96</v>
      </c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27"/>
      <c r="T1142" s="27"/>
      <c r="U1142" s="27"/>
      <c r="V1142" s="27"/>
      <c r="W1142" s="27"/>
      <c r="X1142" s="27"/>
      <c r="Y1142" s="27"/>
      <c r="Z1142" s="27"/>
    </row>
    <row r="1143" spans="1:26" customFormat="1" ht="26.25" customHeight="1" x14ac:dyDescent="0.25">
      <c r="A1143" s="26" t="s">
        <v>480</v>
      </c>
      <c r="B1143" s="182" t="s">
        <v>317</v>
      </c>
      <c r="C1143" s="26" t="s">
        <v>479</v>
      </c>
      <c r="D1143" s="41">
        <v>1</v>
      </c>
      <c r="E1143" s="104">
        <v>10799.8</v>
      </c>
      <c r="F1143" s="105">
        <v>0</v>
      </c>
      <c r="G1143" s="153">
        <v>10799.8</v>
      </c>
      <c r="H1143" s="104">
        <v>2159.96</v>
      </c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  <c r="X1143" s="27"/>
      <c r="Y1143" s="27"/>
      <c r="Z1143" s="27"/>
    </row>
    <row r="1144" spans="1:26" customFormat="1" ht="26.25" customHeight="1" x14ac:dyDescent="0.25">
      <c r="A1144" s="26" t="s">
        <v>430</v>
      </c>
      <c r="B1144" s="182" t="s">
        <v>481</v>
      </c>
      <c r="C1144" s="26" t="s">
        <v>479</v>
      </c>
      <c r="D1144" s="41">
        <v>1</v>
      </c>
      <c r="E1144" s="104">
        <v>12498.4</v>
      </c>
      <c r="F1144" s="105">
        <v>0</v>
      </c>
      <c r="G1144" s="153">
        <v>12498.4</v>
      </c>
      <c r="H1144" s="104">
        <v>2499.6799999999985</v>
      </c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27"/>
      <c r="T1144" s="27"/>
      <c r="U1144" s="27"/>
      <c r="V1144" s="27"/>
      <c r="W1144" s="27"/>
      <c r="X1144" s="27"/>
      <c r="Y1144" s="27"/>
      <c r="Z1144" s="27"/>
    </row>
    <row r="1145" spans="1:26" customFormat="1" ht="17.850000000000001" customHeight="1" x14ac:dyDescent="0.25">
      <c r="A1145" s="26" t="s">
        <v>431</v>
      </c>
      <c r="B1145" s="182" t="s">
        <v>482</v>
      </c>
      <c r="C1145" s="26" t="s">
        <v>808</v>
      </c>
      <c r="D1145" s="41">
        <v>1</v>
      </c>
      <c r="E1145" s="104">
        <v>11650</v>
      </c>
      <c r="F1145" s="105">
        <v>11650</v>
      </c>
      <c r="G1145" s="153">
        <v>0</v>
      </c>
      <c r="H1145" s="104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  <c r="X1145" s="27"/>
      <c r="Y1145" s="27"/>
      <c r="Z1145" s="27"/>
    </row>
    <row r="1146" spans="1:26" customFormat="1" ht="17.100000000000001" customHeight="1" x14ac:dyDescent="0.25">
      <c r="A1146" s="26" t="s">
        <v>483</v>
      </c>
      <c r="B1146" s="182" t="s">
        <v>484</v>
      </c>
      <c r="C1146" s="26" t="s">
        <v>808</v>
      </c>
      <c r="D1146" s="41">
        <v>1</v>
      </c>
      <c r="E1146" s="104">
        <v>17300</v>
      </c>
      <c r="F1146" s="105">
        <v>17300</v>
      </c>
      <c r="G1146" s="153">
        <v>0</v>
      </c>
      <c r="H1146" s="104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27"/>
      <c r="T1146" s="27"/>
      <c r="U1146" s="27"/>
      <c r="V1146" s="27"/>
      <c r="W1146" s="27"/>
      <c r="X1146" s="27"/>
      <c r="Y1146" s="27"/>
      <c r="Z1146" s="27"/>
    </row>
    <row r="1147" spans="1:26" customFormat="1" ht="24.75" customHeight="1" x14ac:dyDescent="0.25">
      <c r="A1147" s="26" t="s">
        <v>485</v>
      </c>
      <c r="B1147" s="182" t="s">
        <v>486</v>
      </c>
      <c r="C1147" s="26" t="s">
        <v>808</v>
      </c>
      <c r="D1147" s="41">
        <v>1</v>
      </c>
      <c r="E1147" s="104">
        <v>59850</v>
      </c>
      <c r="F1147" s="105">
        <v>0</v>
      </c>
      <c r="G1147" s="153">
        <v>59850</v>
      </c>
      <c r="H1147" s="104">
        <v>28428.75</v>
      </c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  <c r="X1147" s="27"/>
      <c r="Y1147" s="27"/>
      <c r="Z1147" s="27"/>
    </row>
    <row r="1148" spans="1:26" customFormat="1" ht="24.75" customHeight="1" x14ac:dyDescent="0.25">
      <c r="A1148" s="26" t="s">
        <v>487</v>
      </c>
      <c r="B1148" s="182" t="s">
        <v>316</v>
      </c>
      <c r="C1148" s="26" t="s">
        <v>808</v>
      </c>
      <c r="D1148" s="41">
        <v>1</v>
      </c>
      <c r="E1148" s="104">
        <v>10545</v>
      </c>
      <c r="F1148" s="105">
        <v>0</v>
      </c>
      <c r="G1148" s="153">
        <v>10545</v>
      </c>
      <c r="H1148" s="104">
        <v>4218</v>
      </c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27"/>
      <c r="T1148" s="27"/>
      <c r="U1148" s="27"/>
      <c r="V1148" s="27"/>
      <c r="W1148" s="27"/>
      <c r="X1148" s="27"/>
      <c r="Y1148" s="27"/>
      <c r="Z1148" s="27"/>
    </row>
    <row r="1149" spans="1:26" customFormat="1" ht="24.75" customHeight="1" x14ac:dyDescent="0.25">
      <c r="A1149" s="26" t="s">
        <v>488</v>
      </c>
      <c r="B1149" s="182" t="s">
        <v>489</v>
      </c>
      <c r="C1149" s="26" t="s">
        <v>490</v>
      </c>
      <c r="D1149" s="41">
        <v>1</v>
      </c>
      <c r="E1149" s="104">
        <v>9600</v>
      </c>
      <c r="F1149" s="105">
        <v>9600</v>
      </c>
      <c r="G1149" s="153">
        <v>0</v>
      </c>
      <c r="H1149" s="104"/>
      <c r="I1149" s="27"/>
      <c r="J1149" s="27"/>
      <c r="K1149" s="27"/>
      <c r="L1149" s="27"/>
      <c r="M1149" s="27"/>
      <c r="N1149" s="27"/>
      <c r="O1149" s="27"/>
      <c r="P1149" s="27"/>
      <c r="Q1149" s="27"/>
      <c r="R1149" s="27"/>
      <c r="S1149" s="27"/>
      <c r="T1149" s="27"/>
      <c r="U1149" s="27"/>
      <c r="V1149" s="27"/>
      <c r="W1149" s="27"/>
      <c r="X1149" s="27"/>
      <c r="Y1149" s="27"/>
      <c r="Z1149" s="27"/>
    </row>
    <row r="1150" spans="1:26" customFormat="1" ht="17.850000000000001" customHeight="1" x14ac:dyDescent="0.25">
      <c r="A1150" s="26" t="s">
        <v>491</v>
      </c>
      <c r="B1150" s="182" t="s">
        <v>64</v>
      </c>
      <c r="C1150" s="26" t="s">
        <v>808</v>
      </c>
      <c r="D1150" s="41">
        <v>1</v>
      </c>
      <c r="E1150" s="104">
        <v>17950</v>
      </c>
      <c r="F1150" s="105">
        <v>17950</v>
      </c>
      <c r="G1150" s="153">
        <v>0</v>
      </c>
      <c r="H1150" s="104"/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  <c r="X1150" s="27"/>
      <c r="Y1150" s="27"/>
      <c r="Z1150" s="27"/>
    </row>
    <row r="1151" spans="1:26" customFormat="1" ht="17.100000000000001" customHeight="1" x14ac:dyDescent="0.25">
      <c r="A1151" s="26" t="s">
        <v>492</v>
      </c>
      <c r="B1151" s="182" t="s">
        <v>76</v>
      </c>
      <c r="C1151" s="26" t="s">
        <v>490</v>
      </c>
      <c r="D1151" s="41">
        <v>1</v>
      </c>
      <c r="E1151" s="104">
        <v>9450</v>
      </c>
      <c r="F1151" s="105">
        <v>9450</v>
      </c>
      <c r="G1151" s="153">
        <v>0</v>
      </c>
      <c r="H1151" s="104"/>
      <c r="I1151" s="27"/>
      <c r="J1151" s="27"/>
      <c r="K1151" s="27"/>
      <c r="L1151" s="27"/>
      <c r="M1151" s="27"/>
      <c r="N1151" s="27"/>
      <c r="O1151" s="27"/>
      <c r="P1151" s="27"/>
      <c r="Q1151" s="27"/>
      <c r="R1151" s="27"/>
      <c r="S1151" s="27"/>
      <c r="T1151" s="27"/>
      <c r="U1151" s="27"/>
      <c r="V1151" s="27"/>
      <c r="W1151" s="27"/>
      <c r="X1151" s="27"/>
      <c r="Y1151" s="27"/>
      <c r="Z1151" s="27"/>
    </row>
    <row r="1152" spans="1:26" customFormat="1" ht="26.25" customHeight="1" x14ac:dyDescent="0.25">
      <c r="A1152" s="26" t="s">
        <v>493</v>
      </c>
      <c r="B1152" s="182" t="s">
        <v>494</v>
      </c>
      <c r="C1152" s="26" t="s">
        <v>490</v>
      </c>
      <c r="D1152" s="41">
        <v>1</v>
      </c>
      <c r="E1152" s="104">
        <v>11500</v>
      </c>
      <c r="F1152" s="105">
        <v>0</v>
      </c>
      <c r="G1152" s="153">
        <v>11500</v>
      </c>
      <c r="H1152" s="104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  <c r="X1152" s="27"/>
      <c r="Y1152" s="27"/>
      <c r="Z1152" s="27"/>
    </row>
    <row r="1153" spans="1:26" customFormat="1" ht="17.850000000000001" customHeight="1" x14ac:dyDescent="0.25">
      <c r="A1153" s="26" t="s">
        <v>495</v>
      </c>
      <c r="B1153" s="182" t="s">
        <v>496</v>
      </c>
      <c r="C1153" s="26" t="s">
        <v>490</v>
      </c>
      <c r="D1153" s="41">
        <v>1</v>
      </c>
      <c r="E1153" s="104">
        <v>10500</v>
      </c>
      <c r="F1153" s="105">
        <v>10500</v>
      </c>
      <c r="G1153" s="153">
        <v>0</v>
      </c>
      <c r="H1153" s="104"/>
      <c r="I1153" s="27"/>
      <c r="J1153" s="27"/>
      <c r="K1153" s="27"/>
      <c r="L1153" s="27"/>
      <c r="M1153" s="27"/>
      <c r="N1153" s="27"/>
      <c r="O1153" s="27"/>
      <c r="P1153" s="27"/>
      <c r="Q1153" s="27"/>
      <c r="R1153" s="27"/>
      <c r="S1153" s="27"/>
      <c r="T1153" s="27"/>
      <c r="U1153" s="27"/>
      <c r="V1153" s="27"/>
      <c r="W1153" s="27"/>
      <c r="X1153" s="27"/>
      <c r="Y1153" s="27"/>
      <c r="Z1153" s="27"/>
    </row>
    <row r="1154" spans="1:26" customFormat="1" ht="24.75" customHeight="1" x14ac:dyDescent="0.25">
      <c r="A1154" s="26" t="s">
        <v>497</v>
      </c>
      <c r="B1154" s="182" t="s">
        <v>498</v>
      </c>
      <c r="C1154" s="26" t="s">
        <v>490</v>
      </c>
      <c r="D1154" s="41">
        <v>1</v>
      </c>
      <c r="E1154" s="104">
        <v>1500</v>
      </c>
      <c r="F1154" s="105">
        <v>1500</v>
      </c>
      <c r="G1154" s="153">
        <v>0</v>
      </c>
      <c r="H1154" s="104">
        <v>600</v>
      </c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  <c r="X1154" s="27"/>
      <c r="Y1154" s="27"/>
      <c r="Z1154" s="27"/>
    </row>
    <row r="1155" spans="1:26" customFormat="1" ht="25.15" customHeight="1" x14ac:dyDescent="0.25">
      <c r="A1155" s="26" t="s">
        <v>499</v>
      </c>
      <c r="B1155" s="182" t="s">
        <v>500</v>
      </c>
      <c r="C1155" s="26" t="s">
        <v>501</v>
      </c>
      <c r="D1155" s="41">
        <v>1</v>
      </c>
      <c r="E1155" s="104">
        <v>15000</v>
      </c>
      <c r="F1155" s="105">
        <v>15000</v>
      </c>
      <c r="G1155" s="153">
        <v>0</v>
      </c>
      <c r="H1155" s="104">
        <v>9000</v>
      </c>
      <c r="I1155" s="27"/>
      <c r="J1155" s="27"/>
      <c r="K1155" s="27"/>
      <c r="L1155" s="27"/>
      <c r="M1155" s="27"/>
      <c r="N1155" s="27"/>
      <c r="O1155" s="27"/>
      <c r="P1155" s="27"/>
      <c r="Q1155" s="27"/>
      <c r="R1155" s="27"/>
      <c r="S1155" s="27"/>
      <c r="T1155" s="27"/>
      <c r="U1155" s="27"/>
      <c r="V1155" s="27"/>
      <c r="W1155" s="27"/>
      <c r="X1155" s="27"/>
      <c r="Y1155" s="27"/>
      <c r="Z1155" s="27"/>
    </row>
    <row r="1156" spans="1:26" customFormat="1" ht="24.4" customHeight="1" x14ac:dyDescent="0.25">
      <c r="A1156" s="26" t="s">
        <v>502</v>
      </c>
      <c r="B1156" s="182" t="s">
        <v>330</v>
      </c>
      <c r="C1156" s="26" t="s">
        <v>503</v>
      </c>
      <c r="D1156" s="41">
        <v>1</v>
      </c>
      <c r="E1156" s="104">
        <v>12650</v>
      </c>
      <c r="F1156" s="105">
        <v>12650</v>
      </c>
      <c r="G1156" s="153">
        <v>0</v>
      </c>
      <c r="H1156" s="104">
        <v>5060</v>
      </c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  <c r="X1156" s="27"/>
      <c r="Y1156" s="27"/>
      <c r="Z1156" s="27"/>
    </row>
    <row r="1157" spans="1:26" customFormat="1" ht="24.4" customHeight="1" x14ac:dyDescent="0.25">
      <c r="A1157" s="26" t="s">
        <v>504</v>
      </c>
      <c r="B1157" s="182" t="s">
        <v>505</v>
      </c>
      <c r="C1157" s="26" t="s">
        <v>506</v>
      </c>
      <c r="D1157" s="41">
        <v>1</v>
      </c>
      <c r="E1157" s="104">
        <v>3000</v>
      </c>
      <c r="F1157" s="105">
        <v>3000</v>
      </c>
      <c r="G1157" s="153">
        <v>0</v>
      </c>
      <c r="H1157" s="104">
        <v>1200</v>
      </c>
      <c r="I1157" s="27"/>
      <c r="J1157" s="27"/>
      <c r="K1157" s="27"/>
      <c r="L1157" s="27"/>
      <c r="M1157" s="27"/>
      <c r="N1157" s="27"/>
      <c r="O1157" s="27"/>
      <c r="P1157" s="27"/>
      <c r="Q1157" s="27"/>
      <c r="R1157" s="27"/>
      <c r="S1157" s="27"/>
      <c r="T1157" s="27"/>
      <c r="U1157" s="27"/>
      <c r="V1157" s="27"/>
      <c r="W1157" s="27"/>
      <c r="X1157" s="27"/>
      <c r="Y1157" s="27"/>
      <c r="Z1157" s="27"/>
    </row>
    <row r="1158" spans="1:26" customFormat="1" ht="25.15" customHeight="1" x14ac:dyDescent="0.25">
      <c r="A1158" s="26" t="s">
        <v>507</v>
      </c>
      <c r="B1158" s="182" t="s">
        <v>508</v>
      </c>
      <c r="C1158" s="26" t="s">
        <v>503</v>
      </c>
      <c r="D1158" s="41">
        <v>1</v>
      </c>
      <c r="E1158" s="104">
        <v>4500</v>
      </c>
      <c r="F1158" s="105">
        <v>4500</v>
      </c>
      <c r="G1158" s="153">
        <v>0</v>
      </c>
      <c r="H1158" s="104">
        <v>1800</v>
      </c>
      <c r="I1158" s="27"/>
      <c r="J1158" s="27"/>
      <c r="K1158" s="27"/>
      <c r="L1158" s="27"/>
      <c r="M1158" s="27"/>
      <c r="N1158" s="27"/>
      <c r="O1158" s="27"/>
      <c r="P1158" s="27"/>
      <c r="Q1158" s="27"/>
      <c r="R1158" s="27"/>
      <c r="S1158" s="27"/>
      <c r="T1158" s="27"/>
      <c r="U1158" s="27"/>
      <c r="V1158" s="27"/>
      <c r="W1158" s="27"/>
      <c r="X1158" s="27"/>
      <c r="Y1158" s="27"/>
      <c r="Z1158" s="27"/>
    </row>
    <row r="1159" spans="1:26" customFormat="1" ht="24.4" customHeight="1" x14ac:dyDescent="0.25">
      <c r="A1159" s="26" t="s">
        <v>509</v>
      </c>
      <c r="B1159" s="182" t="s">
        <v>510</v>
      </c>
      <c r="C1159" s="26" t="s">
        <v>501</v>
      </c>
      <c r="D1159" s="41">
        <v>1</v>
      </c>
      <c r="E1159" s="104">
        <v>10500</v>
      </c>
      <c r="F1159" s="105">
        <v>10500</v>
      </c>
      <c r="G1159" s="153">
        <v>0</v>
      </c>
      <c r="H1159" s="104">
        <v>6300</v>
      </c>
      <c r="I1159" s="27"/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  <c r="X1159" s="27"/>
      <c r="Y1159" s="27"/>
      <c r="Z1159" s="27"/>
    </row>
    <row r="1160" spans="1:26" customFormat="1" ht="24.4" customHeight="1" x14ac:dyDescent="0.25">
      <c r="A1160" s="26" t="s">
        <v>511</v>
      </c>
      <c r="B1160" s="182" t="s">
        <v>512</v>
      </c>
      <c r="C1160" s="26" t="s">
        <v>503</v>
      </c>
      <c r="D1160" s="41">
        <v>1</v>
      </c>
      <c r="E1160" s="104">
        <v>15000</v>
      </c>
      <c r="F1160" s="105">
        <v>15000</v>
      </c>
      <c r="G1160" s="153">
        <v>0</v>
      </c>
      <c r="H1160" s="104">
        <v>6000</v>
      </c>
      <c r="I1160" s="27"/>
      <c r="J1160" s="27"/>
      <c r="K1160" s="27"/>
      <c r="L1160" s="27"/>
      <c r="M1160" s="27"/>
      <c r="N1160" s="27"/>
      <c r="O1160" s="27"/>
      <c r="P1160" s="27"/>
      <c r="Q1160" s="27"/>
      <c r="R1160" s="27"/>
      <c r="S1160" s="27"/>
      <c r="T1160" s="27"/>
      <c r="U1160" s="27"/>
      <c r="V1160" s="27"/>
      <c r="W1160" s="27"/>
      <c r="X1160" s="27"/>
      <c r="Y1160" s="27"/>
      <c r="Z1160" s="27"/>
    </row>
    <row r="1161" spans="1:26" customFormat="1" ht="29.25" customHeight="1" x14ac:dyDescent="0.25">
      <c r="A1161" s="26" t="s">
        <v>513</v>
      </c>
      <c r="B1161" s="182" t="s">
        <v>348</v>
      </c>
      <c r="C1161" s="26" t="s">
        <v>506</v>
      </c>
      <c r="D1161" s="41">
        <v>1</v>
      </c>
      <c r="E1161" s="104">
        <v>2000</v>
      </c>
      <c r="F1161" s="105">
        <v>2000</v>
      </c>
      <c r="G1161" s="153">
        <v>0</v>
      </c>
      <c r="H1161" s="104">
        <v>800</v>
      </c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  <c r="X1161" s="27"/>
      <c r="Y1161" s="27"/>
      <c r="Z1161" s="27"/>
    </row>
    <row r="1162" spans="1:26" customFormat="1" ht="24.4" customHeight="1" x14ac:dyDescent="0.25">
      <c r="A1162" s="26" t="s">
        <v>514</v>
      </c>
      <c r="B1162" s="182" t="s">
        <v>216</v>
      </c>
      <c r="C1162" s="26" t="s">
        <v>503</v>
      </c>
      <c r="D1162" s="41">
        <v>1</v>
      </c>
      <c r="E1162" s="104">
        <v>9000</v>
      </c>
      <c r="F1162" s="105">
        <v>9000</v>
      </c>
      <c r="G1162" s="153">
        <v>0</v>
      </c>
      <c r="H1162" s="104">
        <v>3600</v>
      </c>
      <c r="I1162" s="27"/>
      <c r="J1162" s="27"/>
      <c r="K1162" s="27"/>
      <c r="L1162" s="27"/>
      <c r="M1162" s="27"/>
      <c r="N1162" s="27"/>
      <c r="O1162" s="27"/>
      <c r="P1162" s="27"/>
      <c r="Q1162" s="27"/>
      <c r="R1162" s="27"/>
      <c r="S1162" s="27"/>
      <c r="T1162" s="27"/>
      <c r="U1162" s="27"/>
      <c r="V1162" s="27"/>
      <c r="W1162" s="27"/>
      <c r="X1162" s="27"/>
      <c r="Y1162" s="27"/>
      <c r="Z1162" s="27"/>
    </row>
    <row r="1163" spans="1:26" customFormat="1" ht="24.4" customHeight="1" x14ac:dyDescent="0.25">
      <c r="A1163" s="26" t="s">
        <v>515</v>
      </c>
      <c r="B1163" s="182" t="s">
        <v>516</v>
      </c>
      <c r="C1163" s="26" t="s">
        <v>501</v>
      </c>
      <c r="D1163" s="41">
        <v>1</v>
      </c>
      <c r="E1163" s="104">
        <v>13500</v>
      </c>
      <c r="F1163" s="105">
        <v>13500</v>
      </c>
      <c r="G1163" s="153">
        <v>0</v>
      </c>
      <c r="H1163" s="104">
        <v>5400</v>
      </c>
      <c r="I1163" s="27"/>
      <c r="J1163" s="27"/>
      <c r="K1163" s="27"/>
      <c r="L1163" s="27"/>
      <c r="M1163" s="27"/>
      <c r="N1163" s="27"/>
      <c r="O1163" s="27"/>
      <c r="P1163" s="27"/>
      <c r="Q1163" s="27"/>
      <c r="R1163" s="27"/>
      <c r="S1163" s="27"/>
      <c r="T1163" s="27"/>
      <c r="U1163" s="27"/>
      <c r="V1163" s="27"/>
      <c r="W1163" s="27"/>
      <c r="X1163" s="27"/>
      <c r="Y1163" s="27"/>
      <c r="Z1163" s="27"/>
    </row>
    <row r="1164" spans="1:26" customFormat="1" ht="25.15" customHeight="1" x14ac:dyDescent="0.25">
      <c r="A1164" s="26" t="s">
        <v>517</v>
      </c>
      <c r="B1164" s="182" t="s">
        <v>240</v>
      </c>
      <c r="C1164" s="26" t="s">
        <v>501</v>
      </c>
      <c r="D1164" s="41">
        <v>1</v>
      </c>
      <c r="E1164" s="104">
        <v>15000</v>
      </c>
      <c r="F1164" s="105">
        <v>15000</v>
      </c>
      <c r="G1164" s="153">
        <v>0</v>
      </c>
      <c r="H1164" s="104">
        <v>6000</v>
      </c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  <c r="X1164" s="27"/>
      <c r="Y1164" s="27"/>
      <c r="Z1164" s="27"/>
    </row>
    <row r="1165" spans="1:26" customFormat="1" ht="24.4" customHeight="1" x14ac:dyDescent="0.25">
      <c r="A1165" s="26" t="s">
        <v>518</v>
      </c>
      <c r="B1165" s="182" t="s">
        <v>190</v>
      </c>
      <c r="C1165" s="26" t="s">
        <v>503</v>
      </c>
      <c r="D1165" s="41">
        <v>1</v>
      </c>
      <c r="E1165" s="104">
        <v>8900</v>
      </c>
      <c r="F1165" s="105">
        <v>8900</v>
      </c>
      <c r="G1165" s="153">
        <v>0</v>
      </c>
      <c r="H1165" s="104">
        <v>3560</v>
      </c>
      <c r="I1165" s="27"/>
      <c r="J1165" s="27"/>
      <c r="K1165" s="27"/>
      <c r="L1165" s="27"/>
      <c r="M1165" s="27"/>
      <c r="N1165" s="27"/>
      <c r="O1165" s="27"/>
      <c r="P1165" s="27"/>
      <c r="Q1165" s="27"/>
      <c r="R1165" s="27"/>
      <c r="S1165" s="27"/>
      <c r="T1165" s="27"/>
      <c r="U1165" s="27"/>
      <c r="V1165" s="27"/>
      <c r="W1165" s="27"/>
      <c r="X1165" s="27"/>
      <c r="Y1165" s="27"/>
      <c r="Z1165" s="27"/>
    </row>
    <row r="1166" spans="1:26" customFormat="1" ht="24.4" customHeight="1" x14ac:dyDescent="0.25">
      <c r="A1166" s="26" t="s">
        <v>519</v>
      </c>
      <c r="B1166" s="182" t="s">
        <v>520</v>
      </c>
      <c r="C1166" s="26" t="s">
        <v>501</v>
      </c>
      <c r="D1166" s="41">
        <v>1</v>
      </c>
      <c r="E1166" s="104">
        <v>10900</v>
      </c>
      <c r="F1166" s="105">
        <v>10900</v>
      </c>
      <c r="G1166" s="153">
        <v>0</v>
      </c>
      <c r="H1166" s="104">
        <v>4360</v>
      </c>
      <c r="I1166" s="27"/>
      <c r="J1166" s="27"/>
      <c r="K1166" s="27"/>
      <c r="L1166" s="27"/>
      <c r="M1166" s="27"/>
      <c r="N1166" s="27"/>
      <c r="O1166" s="27"/>
      <c r="P1166" s="27"/>
      <c r="Q1166" s="27"/>
      <c r="R1166" s="27"/>
      <c r="S1166" s="27"/>
      <c r="T1166" s="27"/>
      <c r="U1166" s="27"/>
      <c r="V1166" s="27"/>
      <c r="W1166" s="27"/>
      <c r="X1166" s="27"/>
      <c r="Y1166" s="27"/>
      <c r="Z1166" s="27"/>
    </row>
    <row r="1167" spans="1:26" customFormat="1" ht="25.15" customHeight="1" x14ac:dyDescent="0.25">
      <c r="A1167" s="26" t="s">
        <v>521</v>
      </c>
      <c r="B1167" s="182" t="s">
        <v>218</v>
      </c>
      <c r="C1167" s="26" t="s">
        <v>503</v>
      </c>
      <c r="D1167" s="41">
        <v>1</v>
      </c>
      <c r="E1167" s="104">
        <v>15000</v>
      </c>
      <c r="F1167" s="105">
        <v>15000</v>
      </c>
      <c r="G1167" s="153">
        <v>0</v>
      </c>
      <c r="H1167" s="104">
        <v>6000</v>
      </c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  <c r="X1167" s="27"/>
      <c r="Y1167" s="27"/>
      <c r="Z1167" s="27"/>
    </row>
    <row r="1168" spans="1:26" customFormat="1" ht="24.4" customHeight="1" x14ac:dyDescent="0.25">
      <c r="A1168" s="26" t="s">
        <v>522</v>
      </c>
      <c r="B1168" s="182" t="s">
        <v>523</v>
      </c>
      <c r="C1168" s="26" t="s">
        <v>501</v>
      </c>
      <c r="D1168" s="41">
        <v>1</v>
      </c>
      <c r="E1168" s="104">
        <v>15000</v>
      </c>
      <c r="F1168" s="105">
        <v>15000</v>
      </c>
      <c r="G1168" s="153">
        <v>0</v>
      </c>
      <c r="H1168" s="104">
        <v>6000</v>
      </c>
      <c r="I1168" s="27"/>
      <c r="J1168" s="27"/>
      <c r="K1168" s="27"/>
      <c r="L1168" s="27"/>
      <c r="M1168" s="27"/>
      <c r="N1168" s="27"/>
      <c r="O1168" s="27"/>
      <c r="P1168" s="27"/>
      <c r="Q1168" s="27"/>
      <c r="R1168" s="27"/>
      <c r="S1168" s="27"/>
      <c r="T1168" s="27"/>
      <c r="U1168" s="27"/>
      <c r="V1168" s="27"/>
      <c r="W1168" s="27"/>
      <c r="X1168" s="27"/>
      <c r="Y1168" s="27"/>
      <c r="Z1168" s="27"/>
    </row>
    <row r="1169" spans="1:26" customFormat="1" ht="17.850000000000001" customHeight="1" x14ac:dyDescent="0.25">
      <c r="A1169" s="26" t="s">
        <v>524</v>
      </c>
      <c r="B1169" s="182" t="s">
        <v>525</v>
      </c>
      <c r="C1169" s="26" t="s">
        <v>808</v>
      </c>
      <c r="D1169" s="41">
        <v>1</v>
      </c>
      <c r="E1169" s="104">
        <v>8990</v>
      </c>
      <c r="F1169" s="105">
        <v>8990</v>
      </c>
      <c r="G1169" s="153">
        <v>0</v>
      </c>
      <c r="H1169" s="104"/>
      <c r="I1169" s="27"/>
      <c r="J1169" s="27"/>
      <c r="K1169" s="27"/>
      <c r="L1169" s="27"/>
      <c r="M1169" s="27"/>
      <c r="N1169" s="27"/>
      <c r="O1169" s="27"/>
      <c r="P1169" s="27"/>
      <c r="Q1169" s="27"/>
      <c r="R1169" s="27"/>
      <c r="S1169" s="27"/>
      <c r="T1169" s="27"/>
      <c r="U1169" s="27"/>
      <c r="V1169" s="27"/>
      <c r="W1169" s="27"/>
      <c r="X1169" s="27"/>
      <c r="Y1169" s="27"/>
      <c r="Z1169" s="27"/>
    </row>
    <row r="1170" spans="1:26" customFormat="1" ht="17.100000000000001" customHeight="1" x14ac:dyDescent="0.25">
      <c r="A1170" s="26" t="s">
        <v>526</v>
      </c>
      <c r="B1170" s="182" t="s">
        <v>527</v>
      </c>
      <c r="C1170" s="26" t="s">
        <v>490</v>
      </c>
      <c r="D1170" s="41">
        <v>2</v>
      </c>
      <c r="E1170" s="104">
        <v>12400</v>
      </c>
      <c r="F1170" s="105">
        <v>12400</v>
      </c>
      <c r="G1170" s="153">
        <v>0</v>
      </c>
      <c r="H1170" s="104"/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  <c r="X1170" s="27"/>
      <c r="Y1170" s="27"/>
      <c r="Z1170" s="27"/>
    </row>
    <row r="1171" spans="1:26" customFormat="1" ht="27.75" customHeight="1" x14ac:dyDescent="0.25">
      <c r="A1171" s="75">
        <v>52</v>
      </c>
      <c r="B1171" s="54" t="s">
        <v>804</v>
      </c>
      <c r="C1171" s="53" t="s">
        <v>676</v>
      </c>
      <c r="D1171" s="71">
        <v>1</v>
      </c>
      <c r="E1171" s="94">
        <f>F1171+G1171</f>
        <v>19900</v>
      </c>
      <c r="F1171" s="96">
        <v>19900</v>
      </c>
      <c r="G1171" s="98"/>
      <c r="H1171" s="94">
        <v>11940</v>
      </c>
      <c r="I1171" s="27"/>
      <c r="J1171" s="27"/>
      <c r="K1171" s="27"/>
      <c r="L1171" s="27"/>
      <c r="M1171" s="27"/>
      <c r="N1171" s="27"/>
      <c r="O1171" s="27"/>
      <c r="P1171" s="27"/>
      <c r="Q1171" s="27"/>
      <c r="R1171" s="27"/>
      <c r="S1171" s="27"/>
      <c r="T1171" s="27"/>
      <c r="U1171" s="27"/>
      <c r="V1171" s="27"/>
      <c r="W1171" s="27"/>
      <c r="X1171" s="27"/>
      <c r="Y1171" s="27"/>
      <c r="Z1171" s="27"/>
    </row>
    <row r="1172" spans="1:26" customFormat="1" ht="23.25" customHeight="1" x14ac:dyDescent="0.25">
      <c r="A1172" s="75">
        <v>53</v>
      </c>
      <c r="B1172" s="54" t="s">
        <v>805</v>
      </c>
      <c r="C1172" s="53" t="s">
        <v>197</v>
      </c>
      <c r="D1172" s="71">
        <v>1</v>
      </c>
      <c r="E1172" s="94">
        <f>F1172+G1172</f>
        <v>20000</v>
      </c>
      <c r="F1172" s="96">
        <v>20000</v>
      </c>
      <c r="G1172" s="98"/>
      <c r="H1172" s="94">
        <v>12000</v>
      </c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  <c r="X1172" s="27"/>
      <c r="Y1172" s="27"/>
      <c r="Z1172" s="27"/>
    </row>
    <row r="1173" spans="1:26" customFormat="1" ht="23.25" customHeight="1" x14ac:dyDescent="0.25">
      <c r="A1173" s="75">
        <v>54</v>
      </c>
      <c r="B1173" s="54" t="s">
        <v>961</v>
      </c>
      <c r="C1173" s="53"/>
      <c r="D1173" s="71">
        <v>1</v>
      </c>
      <c r="E1173" s="236">
        <f>F1173+G1173</f>
        <v>21336</v>
      </c>
      <c r="F1173" s="235"/>
      <c r="G1173" s="98">
        <v>21336</v>
      </c>
      <c r="H1173" s="94">
        <v>17068.8</v>
      </c>
      <c r="I1173" s="27"/>
      <c r="J1173" s="27"/>
      <c r="K1173" s="27"/>
      <c r="L1173" s="27"/>
      <c r="M1173" s="27"/>
      <c r="N1173" s="27"/>
      <c r="O1173" s="27"/>
      <c r="P1173" s="27"/>
      <c r="Q1173" s="27"/>
      <c r="R1173" s="27"/>
      <c r="S1173" s="27"/>
      <c r="T1173" s="27"/>
      <c r="U1173" s="27"/>
      <c r="V1173" s="27"/>
      <c r="W1173" s="27"/>
      <c r="X1173" s="27"/>
      <c r="Y1173" s="27"/>
      <c r="Z1173" s="27"/>
    </row>
    <row r="1174" spans="1:26" customFormat="1" ht="23.25" customHeight="1" x14ac:dyDescent="0.25">
      <c r="A1174" s="75">
        <v>55</v>
      </c>
      <c r="B1174" s="54" t="s">
        <v>962</v>
      </c>
      <c r="C1174" s="53"/>
      <c r="D1174" s="71">
        <v>1</v>
      </c>
      <c r="E1174" s="236">
        <f t="shared" ref="E1174:E1224" si="67">F1174+G1174</f>
        <v>11170</v>
      </c>
      <c r="F1174" s="235"/>
      <c r="G1174" s="98">
        <v>11170</v>
      </c>
      <c r="H1174" s="94">
        <v>8936</v>
      </c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  <c r="X1174" s="27"/>
      <c r="Y1174" s="27"/>
      <c r="Z1174" s="27"/>
    </row>
    <row r="1175" spans="1:26" customFormat="1" ht="23.25" customHeight="1" x14ac:dyDescent="0.25">
      <c r="A1175" s="75">
        <v>56</v>
      </c>
      <c r="B1175" s="54" t="s">
        <v>963</v>
      </c>
      <c r="C1175" s="53"/>
      <c r="D1175" s="71">
        <v>1</v>
      </c>
      <c r="E1175" s="236">
        <f t="shared" si="67"/>
        <v>18650</v>
      </c>
      <c r="F1175" s="235"/>
      <c r="G1175" s="98">
        <v>18650</v>
      </c>
      <c r="H1175" s="94">
        <v>14920</v>
      </c>
      <c r="I1175" s="27"/>
      <c r="J1175" s="27"/>
      <c r="K1175" s="27"/>
      <c r="L1175" s="27"/>
      <c r="M1175" s="27"/>
      <c r="N1175" s="27"/>
      <c r="O1175" s="27"/>
      <c r="P1175" s="27"/>
      <c r="Q1175" s="27"/>
      <c r="R1175" s="27"/>
      <c r="S1175" s="27"/>
      <c r="T1175" s="27"/>
      <c r="U1175" s="27"/>
      <c r="V1175" s="27"/>
      <c r="W1175" s="27"/>
      <c r="X1175" s="27"/>
      <c r="Y1175" s="27"/>
      <c r="Z1175" s="27"/>
    </row>
    <row r="1176" spans="1:26" customFormat="1" ht="23.25" customHeight="1" x14ac:dyDescent="0.25">
      <c r="A1176" s="75">
        <v>57</v>
      </c>
      <c r="B1176" s="54" t="s">
        <v>902</v>
      </c>
      <c r="C1176" s="53"/>
      <c r="D1176" s="71">
        <v>1</v>
      </c>
      <c r="E1176" s="236">
        <f t="shared" si="67"/>
        <v>16329</v>
      </c>
      <c r="F1176" s="235"/>
      <c r="G1176" s="98">
        <v>16329</v>
      </c>
      <c r="H1176" s="94">
        <v>13063.2</v>
      </c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  <c r="X1176" s="27"/>
      <c r="Y1176" s="27"/>
      <c r="Z1176" s="27"/>
    </row>
    <row r="1177" spans="1:26" customFormat="1" ht="23.25" customHeight="1" x14ac:dyDescent="0.25">
      <c r="A1177" s="75">
        <v>58</v>
      </c>
      <c r="B1177" s="54" t="s">
        <v>903</v>
      </c>
      <c r="C1177" s="53"/>
      <c r="D1177" s="71">
        <v>1</v>
      </c>
      <c r="E1177" s="236">
        <f t="shared" si="67"/>
        <v>16329</v>
      </c>
      <c r="F1177" s="235"/>
      <c r="G1177" s="98">
        <v>16329</v>
      </c>
      <c r="H1177" s="94">
        <v>13063.2</v>
      </c>
      <c r="I1177" s="27"/>
      <c r="J1177" s="27"/>
      <c r="K1177" s="27"/>
      <c r="L1177" s="27"/>
      <c r="M1177" s="27"/>
      <c r="N1177" s="27"/>
      <c r="O1177" s="27"/>
      <c r="P1177" s="27"/>
      <c r="Q1177" s="27"/>
      <c r="R1177" s="27"/>
      <c r="S1177" s="27"/>
      <c r="T1177" s="27"/>
      <c r="U1177" s="27"/>
      <c r="V1177" s="27"/>
      <c r="W1177" s="27"/>
      <c r="X1177" s="27"/>
      <c r="Y1177" s="27"/>
      <c r="Z1177" s="27"/>
    </row>
    <row r="1178" spans="1:26" customFormat="1" ht="23.25" customHeight="1" x14ac:dyDescent="0.25">
      <c r="A1178" s="75">
        <v>59</v>
      </c>
      <c r="B1178" s="54" t="s">
        <v>904</v>
      </c>
      <c r="C1178" s="53"/>
      <c r="D1178" s="71">
        <v>1</v>
      </c>
      <c r="E1178" s="236">
        <f t="shared" si="67"/>
        <v>16329</v>
      </c>
      <c r="F1178" s="235"/>
      <c r="G1178" s="98">
        <v>16329</v>
      </c>
      <c r="H1178" s="94">
        <v>13063.2</v>
      </c>
      <c r="I1178" s="27"/>
      <c r="J1178" s="27"/>
      <c r="K1178" s="27"/>
      <c r="L1178" s="27"/>
      <c r="M1178" s="27"/>
      <c r="N1178" s="27"/>
      <c r="O1178" s="27"/>
      <c r="P1178" s="27"/>
      <c r="Q1178" s="27"/>
      <c r="R1178" s="27"/>
      <c r="S1178" s="27"/>
      <c r="T1178" s="27"/>
      <c r="U1178" s="27"/>
      <c r="V1178" s="27"/>
      <c r="W1178" s="27"/>
      <c r="X1178" s="27"/>
      <c r="Y1178" s="27"/>
      <c r="Z1178" s="27"/>
    </row>
    <row r="1179" spans="1:26" customFormat="1" ht="23.25" customHeight="1" x14ac:dyDescent="0.25">
      <c r="A1179" s="75">
        <v>60</v>
      </c>
      <c r="B1179" s="54" t="s">
        <v>905</v>
      </c>
      <c r="C1179" s="53"/>
      <c r="D1179" s="71">
        <v>1</v>
      </c>
      <c r="E1179" s="236">
        <f t="shared" si="67"/>
        <v>16329</v>
      </c>
      <c r="F1179" s="235"/>
      <c r="G1179" s="98">
        <v>16329</v>
      </c>
      <c r="H1179" s="94">
        <v>13063.2</v>
      </c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  <c r="X1179" s="27"/>
      <c r="Y1179" s="27"/>
      <c r="Z1179" s="27"/>
    </row>
    <row r="1180" spans="1:26" customFormat="1" ht="23.25" customHeight="1" x14ac:dyDescent="0.25">
      <c r="A1180" s="75">
        <v>61</v>
      </c>
      <c r="B1180" s="54" t="s">
        <v>906</v>
      </c>
      <c r="C1180" s="53"/>
      <c r="D1180" s="71">
        <v>1</v>
      </c>
      <c r="E1180" s="236">
        <f t="shared" si="67"/>
        <v>16329</v>
      </c>
      <c r="F1180" s="235"/>
      <c r="G1180" s="98">
        <v>16329</v>
      </c>
      <c r="H1180" s="94">
        <v>13063.2</v>
      </c>
      <c r="I1180" s="27"/>
      <c r="J1180" s="27"/>
      <c r="K1180" s="27"/>
      <c r="L1180" s="27"/>
      <c r="M1180" s="27"/>
      <c r="N1180" s="27"/>
      <c r="O1180" s="27"/>
      <c r="P1180" s="27"/>
      <c r="Q1180" s="27"/>
      <c r="R1180" s="27"/>
      <c r="S1180" s="27"/>
      <c r="T1180" s="27"/>
      <c r="U1180" s="27"/>
      <c r="V1180" s="27"/>
      <c r="W1180" s="27"/>
      <c r="X1180" s="27"/>
      <c r="Y1180" s="27"/>
      <c r="Z1180" s="27"/>
    </row>
    <row r="1181" spans="1:26" customFormat="1" ht="23.25" customHeight="1" x14ac:dyDescent="0.25">
      <c r="A1181" s="75">
        <v>62</v>
      </c>
      <c r="B1181" s="54" t="s">
        <v>907</v>
      </c>
      <c r="C1181" s="53"/>
      <c r="D1181" s="71">
        <v>1</v>
      </c>
      <c r="E1181" s="236">
        <f t="shared" si="67"/>
        <v>16329</v>
      </c>
      <c r="F1181" s="235"/>
      <c r="G1181" s="98">
        <v>16329</v>
      </c>
      <c r="H1181" s="94">
        <v>13063.2</v>
      </c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  <c r="X1181" s="27"/>
      <c r="Y1181" s="27"/>
      <c r="Z1181" s="27"/>
    </row>
    <row r="1182" spans="1:26" customFormat="1" ht="23.25" customHeight="1" x14ac:dyDescent="0.25">
      <c r="A1182" s="75">
        <v>63</v>
      </c>
      <c r="B1182" s="54" t="s">
        <v>908</v>
      </c>
      <c r="C1182" s="53"/>
      <c r="D1182" s="71">
        <v>1</v>
      </c>
      <c r="E1182" s="236">
        <f t="shared" si="67"/>
        <v>16329</v>
      </c>
      <c r="F1182" s="235"/>
      <c r="G1182" s="98">
        <v>16329</v>
      </c>
      <c r="H1182" s="94">
        <v>13063.2</v>
      </c>
      <c r="I1182" s="27"/>
      <c r="J1182" s="27"/>
      <c r="K1182" s="27"/>
      <c r="L1182" s="27"/>
      <c r="M1182" s="27"/>
      <c r="N1182" s="27"/>
      <c r="O1182" s="27"/>
      <c r="P1182" s="27"/>
      <c r="Q1182" s="27"/>
      <c r="R1182" s="27"/>
      <c r="S1182" s="27"/>
      <c r="T1182" s="27"/>
      <c r="U1182" s="27"/>
      <c r="V1182" s="27"/>
      <c r="W1182" s="27"/>
      <c r="X1182" s="27"/>
      <c r="Y1182" s="27"/>
      <c r="Z1182" s="27"/>
    </row>
    <row r="1183" spans="1:26" customFormat="1" ht="23.25" customHeight="1" x14ac:dyDescent="0.25">
      <c r="A1183" s="75">
        <v>64</v>
      </c>
      <c r="B1183" s="54" t="s">
        <v>909</v>
      </c>
      <c r="C1183" s="53"/>
      <c r="D1183" s="71">
        <v>1</v>
      </c>
      <c r="E1183" s="236">
        <f t="shared" si="67"/>
        <v>16329</v>
      </c>
      <c r="F1183" s="235"/>
      <c r="G1183" s="98">
        <v>16329</v>
      </c>
      <c r="H1183" s="94">
        <v>13063.2</v>
      </c>
      <c r="I1183" s="27"/>
      <c r="J1183" s="27"/>
      <c r="K1183" s="27"/>
      <c r="L1183" s="27"/>
      <c r="M1183" s="27"/>
      <c r="N1183" s="27"/>
      <c r="O1183" s="27"/>
      <c r="P1183" s="27"/>
      <c r="Q1183" s="27"/>
      <c r="R1183" s="27"/>
      <c r="S1183" s="27"/>
      <c r="T1183" s="27"/>
      <c r="U1183" s="27"/>
      <c r="V1183" s="27"/>
      <c r="W1183" s="27"/>
      <c r="X1183" s="27"/>
      <c r="Y1183" s="27"/>
      <c r="Z1183" s="27"/>
    </row>
    <row r="1184" spans="1:26" customFormat="1" ht="23.25" customHeight="1" x14ac:dyDescent="0.25">
      <c r="A1184" s="75">
        <v>65</v>
      </c>
      <c r="B1184" s="54" t="s">
        <v>910</v>
      </c>
      <c r="C1184" s="53"/>
      <c r="D1184" s="71">
        <v>1</v>
      </c>
      <c r="E1184" s="236">
        <f t="shared" si="67"/>
        <v>16329</v>
      </c>
      <c r="F1184" s="235"/>
      <c r="G1184" s="98">
        <v>16329</v>
      </c>
      <c r="H1184" s="94">
        <v>13063.2</v>
      </c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  <c r="X1184" s="27"/>
      <c r="Y1184" s="27"/>
      <c r="Z1184" s="27"/>
    </row>
    <row r="1185" spans="1:26" customFormat="1" ht="23.25" customHeight="1" x14ac:dyDescent="0.25">
      <c r="A1185" s="75">
        <v>66</v>
      </c>
      <c r="B1185" s="54" t="s">
        <v>911</v>
      </c>
      <c r="C1185" s="53"/>
      <c r="D1185" s="71">
        <v>1</v>
      </c>
      <c r="E1185" s="236">
        <f t="shared" si="67"/>
        <v>16329</v>
      </c>
      <c r="F1185" s="235"/>
      <c r="G1185" s="98">
        <v>16329</v>
      </c>
      <c r="H1185" s="94">
        <v>13063.2</v>
      </c>
      <c r="I1185" s="27"/>
      <c r="J1185" s="27"/>
      <c r="K1185" s="27"/>
      <c r="L1185" s="27"/>
      <c r="M1185" s="27"/>
      <c r="N1185" s="27"/>
      <c r="O1185" s="27"/>
      <c r="P1185" s="27"/>
      <c r="Q1185" s="27"/>
      <c r="R1185" s="27"/>
      <c r="S1185" s="27"/>
      <c r="T1185" s="27"/>
      <c r="U1185" s="27"/>
      <c r="V1185" s="27"/>
      <c r="W1185" s="27"/>
      <c r="X1185" s="27"/>
      <c r="Y1185" s="27"/>
      <c r="Z1185" s="27"/>
    </row>
    <row r="1186" spans="1:26" customFormat="1" ht="23.25" customHeight="1" x14ac:dyDescent="0.25">
      <c r="A1186" s="75">
        <v>67</v>
      </c>
      <c r="B1186" s="54" t="s">
        <v>912</v>
      </c>
      <c r="C1186" s="53"/>
      <c r="D1186" s="71">
        <v>1</v>
      </c>
      <c r="E1186" s="236">
        <f t="shared" si="67"/>
        <v>16329</v>
      </c>
      <c r="F1186" s="235"/>
      <c r="G1186" s="98">
        <v>16329</v>
      </c>
      <c r="H1186" s="94">
        <v>13063.2</v>
      </c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  <c r="X1186" s="27"/>
      <c r="Y1186" s="27"/>
      <c r="Z1186" s="27"/>
    </row>
    <row r="1187" spans="1:26" customFormat="1" ht="23.25" customHeight="1" x14ac:dyDescent="0.25">
      <c r="A1187" s="75">
        <v>68</v>
      </c>
      <c r="B1187" s="54" t="s">
        <v>913</v>
      </c>
      <c r="C1187" s="53"/>
      <c r="D1187" s="71">
        <v>1</v>
      </c>
      <c r="E1187" s="236">
        <f t="shared" si="67"/>
        <v>16329</v>
      </c>
      <c r="F1187" s="235"/>
      <c r="G1187" s="98">
        <v>16329</v>
      </c>
      <c r="H1187" s="94">
        <v>13063.2</v>
      </c>
      <c r="I1187" s="27"/>
      <c r="J1187" s="27"/>
      <c r="K1187" s="27"/>
      <c r="L1187" s="27"/>
      <c r="M1187" s="27"/>
      <c r="N1187" s="27"/>
      <c r="O1187" s="27"/>
      <c r="P1187" s="27"/>
      <c r="Q1187" s="27"/>
      <c r="R1187" s="27"/>
      <c r="S1187" s="27"/>
      <c r="T1187" s="27"/>
      <c r="U1187" s="27"/>
      <c r="V1187" s="27"/>
      <c r="W1187" s="27"/>
      <c r="X1187" s="27"/>
      <c r="Y1187" s="27"/>
      <c r="Z1187" s="27"/>
    </row>
    <row r="1188" spans="1:26" customFormat="1" ht="23.25" customHeight="1" x14ac:dyDescent="0.25">
      <c r="A1188" s="75">
        <v>69</v>
      </c>
      <c r="B1188" s="54" t="s">
        <v>914</v>
      </c>
      <c r="C1188" s="53"/>
      <c r="D1188" s="71">
        <v>1</v>
      </c>
      <c r="E1188" s="236">
        <f t="shared" si="67"/>
        <v>16329</v>
      </c>
      <c r="F1188" s="235"/>
      <c r="G1188" s="98">
        <v>16329</v>
      </c>
      <c r="H1188" s="94">
        <v>13063.2</v>
      </c>
      <c r="I1188" s="27"/>
      <c r="J1188" s="27"/>
      <c r="K1188" s="27"/>
      <c r="L1188" s="27"/>
      <c r="M1188" s="27"/>
      <c r="N1188" s="27"/>
      <c r="O1188" s="27"/>
      <c r="P1188" s="27"/>
      <c r="Q1188" s="27"/>
      <c r="R1188" s="27"/>
      <c r="S1188" s="27"/>
      <c r="T1188" s="27"/>
      <c r="U1188" s="27"/>
      <c r="V1188" s="27"/>
      <c r="W1188" s="27"/>
      <c r="X1188" s="27"/>
      <c r="Y1188" s="27"/>
      <c r="Z1188" s="27"/>
    </row>
    <row r="1189" spans="1:26" customFormat="1" ht="23.25" customHeight="1" x14ac:dyDescent="0.25">
      <c r="A1189" s="75">
        <v>70</v>
      </c>
      <c r="B1189" s="54" t="s">
        <v>915</v>
      </c>
      <c r="C1189" s="53"/>
      <c r="D1189" s="71">
        <v>1</v>
      </c>
      <c r="E1189" s="236">
        <f t="shared" si="67"/>
        <v>16329</v>
      </c>
      <c r="F1189" s="235"/>
      <c r="G1189" s="98">
        <v>16329</v>
      </c>
      <c r="H1189" s="94">
        <v>13063.2</v>
      </c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  <c r="X1189" s="27"/>
      <c r="Y1189" s="27"/>
      <c r="Z1189" s="27"/>
    </row>
    <row r="1190" spans="1:26" customFormat="1" ht="23.25" customHeight="1" x14ac:dyDescent="0.25">
      <c r="A1190" s="75">
        <v>71</v>
      </c>
      <c r="B1190" s="54" t="s">
        <v>916</v>
      </c>
      <c r="C1190" s="53"/>
      <c r="D1190" s="71">
        <v>1</v>
      </c>
      <c r="E1190" s="236">
        <f t="shared" si="67"/>
        <v>16329</v>
      </c>
      <c r="F1190" s="235"/>
      <c r="G1190" s="98">
        <v>16329</v>
      </c>
      <c r="H1190" s="94">
        <v>13063.2</v>
      </c>
      <c r="I1190" s="27"/>
      <c r="J1190" s="27"/>
      <c r="K1190" s="27"/>
      <c r="L1190" s="27"/>
      <c r="M1190" s="27"/>
      <c r="N1190" s="27"/>
      <c r="O1190" s="27"/>
      <c r="P1190" s="27"/>
      <c r="Q1190" s="27"/>
      <c r="R1190" s="27"/>
      <c r="S1190" s="27"/>
      <c r="T1190" s="27"/>
      <c r="U1190" s="27"/>
      <c r="V1190" s="27"/>
      <c r="W1190" s="27"/>
      <c r="X1190" s="27"/>
      <c r="Y1190" s="27"/>
      <c r="Z1190" s="27"/>
    </row>
    <row r="1191" spans="1:26" customFormat="1" ht="23.25" customHeight="1" x14ac:dyDescent="0.25">
      <c r="A1191" s="75">
        <v>72</v>
      </c>
      <c r="B1191" s="54" t="s">
        <v>917</v>
      </c>
      <c r="C1191" s="53"/>
      <c r="D1191" s="71">
        <v>1</v>
      </c>
      <c r="E1191" s="236">
        <f t="shared" si="67"/>
        <v>16329</v>
      </c>
      <c r="F1191" s="235"/>
      <c r="G1191" s="98">
        <v>16329</v>
      </c>
      <c r="H1191" s="94">
        <v>13063.2</v>
      </c>
      <c r="I1191" s="27"/>
      <c r="J1191" s="27"/>
      <c r="K1191" s="27"/>
      <c r="L1191" s="27"/>
      <c r="M1191" s="27"/>
      <c r="N1191" s="27"/>
      <c r="O1191" s="27"/>
      <c r="P1191" s="27"/>
      <c r="Q1191" s="27"/>
      <c r="R1191" s="27"/>
      <c r="S1191" s="27"/>
      <c r="T1191" s="27"/>
      <c r="U1191" s="27"/>
      <c r="V1191" s="27"/>
      <c r="W1191" s="27"/>
      <c r="X1191" s="27"/>
      <c r="Y1191" s="27"/>
      <c r="Z1191" s="27"/>
    </row>
    <row r="1192" spans="1:26" customFormat="1" ht="23.25" customHeight="1" x14ac:dyDescent="0.25">
      <c r="A1192" s="75">
        <v>73</v>
      </c>
      <c r="B1192" s="54" t="s">
        <v>918</v>
      </c>
      <c r="C1192" s="53"/>
      <c r="D1192" s="71">
        <v>1</v>
      </c>
      <c r="E1192" s="236">
        <f t="shared" si="67"/>
        <v>16329</v>
      </c>
      <c r="F1192" s="235"/>
      <c r="G1192" s="98">
        <v>16329</v>
      </c>
      <c r="H1192" s="94">
        <v>13063.2</v>
      </c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  <c r="X1192" s="27"/>
      <c r="Y1192" s="27"/>
      <c r="Z1192" s="27"/>
    </row>
    <row r="1193" spans="1:26" customFormat="1" ht="23.25" customHeight="1" x14ac:dyDescent="0.25">
      <c r="A1193" s="75">
        <v>74</v>
      </c>
      <c r="B1193" s="54" t="s">
        <v>964</v>
      </c>
      <c r="C1193" s="53"/>
      <c r="D1193" s="71">
        <v>1</v>
      </c>
      <c r="E1193" s="236">
        <f t="shared" si="67"/>
        <v>16329</v>
      </c>
      <c r="F1193" s="235"/>
      <c r="G1193" s="98">
        <v>16329</v>
      </c>
      <c r="H1193" s="94">
        <v>13063.2</v>
      </c>
      <c r="I1193" s="27"/>
      <c r="J1193" s="27"/>
      <c r="K1193" s="27"/>
      <c r="L1193" s="27"/>
      <c r="M1193" s="27"/>
      <c r="N1193" s="27"/>
      <c r="O1193" s="27"/>
      <c r="P1193" s="27"/>
      <c r="Q1193" s="27"/>
      <c r="R1193" s="27"/>
      <c r="S1193" s="27"/>
      <c r="T1193" s="27"/>
      <c r="U1193" s="27"/>
      <c r="V1193" s="27"/>
      <c r="W1193" s="27"/>
      <c r="X1193" s="27"/>
      <c r="Y1193" s="27"/>
      <c r="Z1193" s="27"/>
    </row>
    <row r="1194" spans="1:26" customFormat="1" ht="23.25" customHeight="1" x14ac:dyDescent="0.25">
      <c r="A1194" s="75">
        <v>75</v>
      </c>
      <c r="B1194" s="54" t="s">
        <v>920</v>
      </c>
      <c r="C1194" s="53"/>
      <c r="D1194" s="71">
        <v>1</v>
      </c>
      <c r="E1194" s="236">
        <f t="shared" si="67"/>
        <v>16329</v>
      </c>
      <c r="F1194" s="235"/>
      <c r="G1194" s="98">
        <v>16329</v>
      </c>
      <c r="H1194" s="94">
        <v>13063.2</v>
      </c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  <c r="X1194" s="27"/>
      <c r="Y1194" s="27"/>
      <c r="Z1194" s="27"/>
    </row>
    <row r="1195" spans="1:26" customFormat="1" ht="23.25" customHeight="1" x14ac:dyDescent="0.25">
      <c r="A1195" s="75">
        <v>76</v>
      </c>
      <c r="B1195" s="54" t="s">
        <v>921</v>
      </c>
      <c r="C1195" s="53"/>
      <c r="D1195" s="71">
        <v>1</v>
      </c>
      <c r="E1195" s="236">
        <f t="shared" si="67"/>
        <v>16329</v>
      </c>
      <c r="F1195" s="235"/>
      <c r="G1195" s="98">
        <v>16329</v>
      </c>
      <c r="H1195" s="94">
        <v>13063.2</v>
      </c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  <c r="X1195" s="27"/>
      <c r="Y1195" s="27"/>
      <c r="Z1195" s="27"/>
    </row>
    <row r="1196" spans="1:26" customFormat="1" ht="23.25" customHeight="1" x14ac:dyDescent="0.25">
      <c r="A1196" s="75">
        <v>77</v>
      </c>
      <c r="B1196" s="54" t="s">
        <v>922</v>
      </c>
      <c r="C1196" s="53"/>
      <c r="D1196" s="71">
        <v>1</v>
      </c>
      <c r="E1196" s="236">
        <f t="shared" si="67"/>
        <v>16329</v>
      </c>
      <c r="F1196" s="235"/>
      <c r="G1196" s="98">
        <v>16329</v>
      </c>
      <c r="H1196" s="94">
        <v>13063.2</v>
      </c>
      <c r="I1196" s="27"/>
      <c r="J1196" s="27"/>
      <c r="K1196" s="27"/>
      <c r="L1196" s="27"/>
      <c r="M1196" s="27"/>
      <c r="N1196" s="27"/>
      <c r="O1196" s="27"/>
      <c r="P1196" s="27"/>
      <c r="Q1196" s="27"/>
      <c r="R1196" s="27"/>
      <c r="S1196" s="27"/>
      <c r="T1196" s="27"/>
      <c r="U1196" s="27"/>
      <c r="V1196" s="27"/>
      <c r="W1196" s="27"/>
      <c r="X1196" s="27"/>
      <c r="Y1196" s="27"/>
      <c r="Z1196" s="27"/>
    </row>
    <row r="1197" spans="1:26" customFormat="1" ht="23.25" customHeight="1" x14ac:dyDescent="0.25">
      <c r="A1197" s="75">
        <v>78</v>
      </c>
      <c r="B1197" s="54" t="s">
        <v>923</v>
      </c>
      <c r="C1197" s="53"/>
      <c r="D1197" s="71">
        <v>1</v>
      </c>
      <c r="E1197" s="236">
        <f t="shared" si="67"/>
        <v>16329</v>
      </c>
      <c r="F1197" s="235"/>
      <c r="G1197" s="98">
        <v>16329</v>
      </c>
      <c r="H1197" s="94">
        <v>13063.2</v>
      </c>
      <c r="I1197" s="27"/>
      <c r="J1197" s="27"/>
      <c r="K1197" s="27"/>
      <c r="L1197" s="27"/>
      <c r="M1197" s="27"/>
      <c r="N1197" s="27"/>
      <c r="O1197" s="27"/>
      <c r="P1197" s="27"/>
      <c r="Q1197" s="27"/>
      <c r="R1197" s="27"/>
      <c r="S1197" s="27"/>
      <c r="T1197" s="27"/>
      <c r="U1197" s="27"/>
      <c r="V1197" s="27"/>
      <c r="W1197" s="27"/>
      <c r="X1197" s="27"/>
      <c r="Y1197" s="27"/>
      <c r="Z1197" s="27"/>
    </row>
    <row r="1198" spans="1:26" customFormat="1" ht="23.25" customHeight="1" x14ac:dyDescent="0.25">
      <c r="A1198" s="75">
        <v>79</v>
      </c>
      <c r="B1198" s="54" t="s">
        <v>924</v>
      </c>
      <c r="C1198" s="53"/>
      <c r="D1198" s="71">
        <v>1</v>
      </c>
      <c r="E1198" s="236">
        <f t="shared" si="67"/>
        <v>16329</v>
      </c>
      <c r="F1198" s="235"/>
      <c r="G1198" s="98">
        <v>16329</v>
      </c>
      <c r="H1198" s="94">
        <v>13063.2</v>
      </c>
      <c r="I1198" s="27"/>
      <c r="J1198" s="27"/>
      <c r="K1198" s="27"/>
      <c r="L1198" s="27"/>
      <c r="M1198" s="27"/>
      <c r="N1198" s="27"/>
      <c r="O1198" s="27"/>
      <c r="P1198" s="27"/>
      <c r="Q1198" s="27"/>
      <c r="R1198" s="27"/>
      <c r="S1198" s="27"/>
      <c r="T1198" s="27"/>
      <c r="U1198" s="27"/>
      <c r="V1198" s="27"/>
      <c r="W1198" s="27"/>
      <c r="X1198" s="27"/>
      <c r="Y1198" s="27"/>
      <c r="Z1198" s="27"/>
    </row>
    <row r="1199" spans="1:26" customFormat="1" ht="23.25" customHeight="1" x14ac:dyDescent="0.25">
      <c r="A1199" s="75">
        <v>80</v>
      </c>
      <c r="B1199" s="54" t="s">
        <v>925</v>
      </c>
      <c r="C1199" s="53"/>
      <c r="D1199" s="71">
        <v>1</v>
      </c>
      <c r="E1199" s="236">
        <f t="shared" si="67"/>
        <v>16329</v>
      </c>
      <c r="F1199" s="235"/>
      <c r="G1199" s="98">
        <v>16329</v>
      </c>
      <c r="H1199" s="94">
        <v>13063.2</v>
      </c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  <c r="X1199" s="27"/>
      <c r="Y1199" s="27"/>
      <c r="Z1199" s="27"/>
    </row>
    <row r="1200" spans="1:26" customFormat="1" ht="23.25" customHeight="1" x14ac:dyDescent="0.25">
      <c r="A1200" s="75">
        <v>81</v>
      </c>
      <c r="B1200" s="54" t="s">
        <v>926</v>
      </c>
      <c r="C1200" s="53"/>
      <c r="D1200" s="71">
        <v>1</v>
      </c>
      <c r="E1200" s="236">
        <f t="shared" si="67"/>
        <v>16329</v>
      </c>
      <c r="F1200" s="235"/>
      <c r="G1200" s="98">
        <v>16329</v>
      </c>
      <c r="H1200" s="94">
        <v>13063.2</v>
      </c>
      <c r="I1200" s="27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  <c r="X1200" s="27"/>
      <c r="Y1200" s="27"/>
      <c r="Z1200" s="27"/>
    </row>
    <row r="1201" spans="1:26" customFormat="1" ht="23.25" customHeight="1" x14ac:dyDescent="0.25">
      <c r="A1201" s="75">
        <v>82</v>
      </c>
      <c r="B1201" s="54" t="s">
        <v>927</v>
      </c>
      <c r="C1201" s="53"/>
      <c r="D1201" s="71">
        <v>1</v>
      </c>
      <c r="E1201" s="236">
        <f t="shared" si="67"/>
        <v>16329</v>
      </c>
      <c r="F1201" s="235"/>
      <c r="G1201" s="98">
        <v>16329</v>
      </c>
      <c r="H1201" s="94">
        <v>13063.2</v>
      </c>
      <c r="I1201" s="27"/>
      <c r="J1201" s="27"/>
      <c r="K1201" s="27"/>
      <c r="L1201" s="27"/>
      <c r="M1201" s="27"/>
      <c r="N1201" s="27"/>
      <c r="O1201" s="27"/>
      <c r="P1201" s="27"/>
      <c r="Q1201" s="27"/>
      <c r="R1201" s="27"/>
      <c r="S1201" s="27"/>
      <c r="T1201" s="27"/>
      <c r="U1201" s="27"/>
      <c r="V1201" s="27"/>
      <c r="W1201" s="27"/>
      <c r="X1201" s="27"/>
      <c r="Y1201" s="27"/>
      <c r="Z1201" s="27"/>
    </row>
    <row r="1202" spans="1:26" customFormat="1" ht="23.25" customHeight="1" x14ac:dyDescent="0.25">
      <c r="A1202" s="75">
        <v>83</v>
      </c>
      <c r="B1202" s="54" t="s">
        <v>928</v>
      </c>
      <c r="C1202" s="53"/>
      <c r="D1202" s="71">
        <v>1</v>
      </c>
      <c r="E1202" s="236">
        <f t="shared" si="67"/>
        <v>16329</v>
      </c>
      <c r="F1202" s="235"/>
      <c r="G1202" s="98">
        <v>16329</v>
      </c>
      <c r="H1202" s="94">
        <v>13063.2</v>
      </c>
      <c r="I1202" s="27"/>
      <c r="J1202" s="27"/>
      <c r="K1202" s="27"/>
      <c r="L1202" s="27"/>
      <c r="M1202" s="27"/>
      <c r="N1202" s="27"/>
      <c r="O1202" s="27"/>
      <c r="P1202" s="27"/>
      <c r="Q1202" s="27"/>
      <c r="R1202" s="27"/>
      <c r="S1202" s="27"/>
      <c r="T1202" s="27"/>
      <c r="U1202" s="27"/>
      <c r="V1202" s="27"/>
      <c r="W1202" s="27"/>
      <c r="X1202" s="27"/>
      <c r="Y1202" s="27"/>
      <c r="Z1202" s="27"/>
    </row>
    <row r="1203" spans="1:26" customFormat="1" ht="23.25" customHeight="1" x14ac:dyDescent="0.25">
      <c r="A1203" s="75">
        <v>84</v>
      </c>
      <c r="B1203" s="54" t="s">
        <v>929</v>
      </c>
      <c r="C1203" s="53"/>
      <c r="D1203" s="71">
        <v>1</v>
      </c>
      <c r="E1203" s="236">
        <f t="shared" si="67"/>
        <v>16329</v>
      </c>
      <c r="F1203" s="235"/>
      <c r="G1203" s="98">
        <v>16329</v>
      </c>
      <c r="H1203" s="94">
        <v>13063.2</v>
      </c>
      <c r="I1203" s="27"/>
      <c r="J1203" s="27"/>
      <c r="K1203" s="27"/>
      <c r="L1203" s="27"/>
      <c r="M1203" s="27"/>
      <c r="N1203" s="27"/>
      <c r="O1203" s="27"/>
      <c r="P1203" s="27"/>
      <c r="Q1203" s="27"/>
      <c r="R1203" s="27"/>
      <c r="S1203" s="27"/>
      <c r="T1203" s="27"/>
      <c r="U1203" s="27"/>
      <c r="V1203" s="27"/>
      <c r="W1203" s="27"/>
      <c r="X1203" s="27"/>
      <c r="Y1203" s="27"/>
      <c r="Z1203" s="27"/>
    </row>
    <row r="1204" spans="1:26" customFormat="1" ht="23.25" customHeight="1" x14ac:dyDescent="0.25">
      <c r="A1204" s="75">
        <v>85</v>
      </c>
      <c r="B1204" s="54" t="s">
        <v>930</v>
      </c>
      <c r="C1204" s="53"/>
      <c r="D1204" s="71">
        <v>1</v>
      </c>
      <c r="E1204" s="236">
        <f t="shared" si="67"/>
        <v>16329</v>
      </c>
      <c r="F1204" s="235"/>
      <c r="G1204" s="98">
        <v>16329</v>
      </c>
      <c r="H1204" s="94">
        <v>13063.2</v>
      </c>
      <c r="I1204" s="27"/>
      <c r="J1204" s="27"/>
      <c r="K1204" s="27"/>
      <c r="L1204" s="27"/>
      <c r="M1204" s="27"/>
      <c r="N1204" s="27"/>
      <c r="O1204" s="27"/>
      <c r="P1204" s="27"/>
      <c r="Q1204" s="27"/>
      <c r="R1204" s="27"/>
      <c r="S1204" s="27"/>
      <c r="T1204" s="27"/>
      <c r="U1204" s="27"/>
      <c r="V1204" s="27"/>
      <c r="W1204" s="27"/>
      <c r="X1204" s="27"/>
      <c r="Y1204" s="27"/>
      <c r="Z1204" s="27"/>
    </row>
    <row r="1205" spans="1:26" customFormat="1" ht="23.25" customHeight="1" x14ac:dyDescent="0.25">
      <c r="A1205" s="75">
        <v>86</v>
      </c>
      <c r="B1205" s="54" t="s">
        <v>965</v>
      </c>
      <c r="C1205" s="53"/>
      <c r="D1205" s="71">
        <v>1</v>
      </c>
      <c r="E1205" s="236">
        <f t="shared" si="67"/>
        <v>16329</v>
      </c>
      <c r="F1205" s="235"/>
      <c r="G1205" s="98">
        <v>16329</v>
      </c>
      <c r="H1205" s="94">
        <v>13063.2</v>
      </c>
      <c r="I1205" s="27"/>
      <c r="J1205" s="27"/>
      <c r="K1205" s="27"/>
      <c r="L1205" s="27"/>
      <c r="M1205" s="27"/>
      <c r="N1205" s="27"/>
      <c r="O1205" s="27"/>
      <c r="P1205" s="27"/>
      <c r="Q1205" s="27"/>
      <c r="R1205" s="27"/>
      <c r="S1205" s="27"/>
      <c r="T1205" s="27"/>
      <c r="U1205" s="27"/>
      <c r="V1205" s="27"/>
      <c r="W1205" s="27"/>
      <c r="X1205" s="27"/>
      <c r="Y1205" s="27"/>
      <c r="Z1205" s="27"/>
    </row>
    <row r="1206" spans="1:26" customFormat="1" ht="23.25" customHeight="1" x14ac:dyDescent="0.25">
      <c r="A1206" s="75">
        <v>87</v>
      </c>
      <c r="B1206" s="54" t="s">
        <v>932</v>
      </c>
      <c r="C1206" s="53"/>
      <c r="D1206" s="71">
        <v>1</v>
      </c>
      <c r="E1206" s="236">
        <f t="shared" si="67"/>
        <v>16329</v>
      </c>
      <c r="F1206" s="235"/>
      <c r="G1206" s="98">
        <v>16329</v>
      </c>
      <c r="H1206" s="94">
        <v>13063.2</v>
      </c>
      <c r="I1206" s="27"/>
      <c r="J1206" s="27"/>
      <c r="K1206" s="27"/>
      <c r="L1206" s="27"/>
      <c r="M1206" s="27"/>
      <c r="N1206" s="27"/>
      <c r="O1206" s="27"/>
      <c r="P1206" s="27"/>
      <c r="Q1206" s="27"/>
      <c r="R1206" s="27"/>
      <c r="S1206" s="27"/>
      <c r="T1206" s="27"/>
      <c r="U1206" s="27"/>
      <c r="V1206" s="27"/>
      <c r="W1206" s="27"/>
      <c r="X1206" s="27"/>
      <c r="Y1206" s="27"/>
      <c r="Z1206" s="27"/>
    </row>
    <row r="1207" spans="1:26" customFormat="1" ht="23.25" customHeight="1" x14ac:dyDescent="0.25">
      <c r="A1207" s="75">
        <v>88</v>
      </c>
      <c r="B1207" s="54" t="s">
        <v>933</v>
      </c>
      <c r="C1207" s="53"/>
      <c r="D1207" s="71">
        <v>1</v>
      </c>
      <c r="E1207" s="236">
        <f t="shared" si="67"/>
        <v>16329</v>
      </c>
      <c r="F1207" s="235"/>
      <c r="G1207" s="98">
        <v>16329</v>
      </c>
      <c r="H1207" s="94">
        <v>13063.2</v>
      </c>
      <c r="I1207" s="27"/>
      <c r="J1207" s="27"/>
      <c r="K1207" s="27"/>
      <c r="L1207" s="27"/>
      <c r="M1207" s="27"/>
      <c r="N1207" s="27"/>
      <c r="O1207" s="27"/>
      <c r="P1207" s="27"/>
      <c r="Q1207" s="27"/>
      <c r="R1207" s="27"/>
      <c r="S1207" s="27"/>
      <c r="T1207" s="27"/>
      <c r="U1207" s="27"/>
      <c r="V1207" s="27"/>
      <c r="W1207" s="27"/>
      <c r="X1207" s="27"/>
      <c r="Y1207" s="27"/>
      <c r="Z1207" s="27"/>
    </row>
    <row r="1208" spans="1:26" customFormat="1" ht="23.25" customHeight="1" x14ac:dyDescent="0.25">
      <c r="A1208" s="75">
        <v>89</v>
      </c>
      <c r="B1208" s="54" t="s">
        <v>934</v>
      </c>
      <c r="C1208" s="53"/>
      <c r="D1208" s="71">
        <v>1</v>
      </c>
      <c r="E1208" s="236">
        <f t="shared" si="67"/>
        <v>16329</v>
      </c>
      <c r="F1208" s="235"/>
      <c r="G1208" s="98">
        <v>16329</v>
      </c>
      <c r="H1208" s="94">
        <v>13063.2</v>
      </c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  <c r="X1208" s="27"/>
      <c r="Y1208" s="27"/>
      <c r="Z1208" s="27"/>
    </row>
    <row r="1209" spans="1:26" customFormat="1" ht="23.25" customHeight="1" x14ac:dyDescent="0.25">
      <c r="A1209" s="75">
        <v>90</v>
      </c>
      <c r="B1209" s="54" t="s">
        <v>935</v>
      </c>
      <c r="C1209" s="53"/>
      <c r="D1209" s="71">
        <v>1</v>
      </c>
      <c r="E1209" s="236">
        <f t="shared" si="67"/>
        <v>16329</v>
      </c>
      <c r="F1209" s="235"/>
      <c r="G1209" s="98">
        <v>16329</v>
      </c>
      <c r="H1209" s="94">
        <v>13063.2</v>
      </c>
      <c r="I1209" s="27"/>
      <c r="J1209" s="27"/>
      <c r="K1209" s="27"/>
      <c r="L1209" s="27"/>
      <c r="M1209" s="27"/>
      <c r="N1209" s="27"/>
      <c r="O1209" s="27"/>
      <c r="P1209" s="27"/>
      <c r="Q1209" s="27"/>
      <c r="R1209" s="27"/>
      <c r="S1209" s="27"/>
      <c r="T1209" s="27"/>
      <c r="U1209" s="27"/>
      <c r="V1209" s="27"/>
      <c r="W1209" s="27"/>
      <c r="X1209" s="27"/>
      <c r="Y1209" s="27"/>
      <c r="Z1209" s="27"/>
    </row>
    <row r="1210" spans="1:26" customFormat="1" ht="23.25" customHeight="1" x14ac:dyDescent="0.25">
      <c r="A1210" s="75">
        <v>91</v>
      </c>
      <c r="B1210" s="54" t="s">
        <v>936</v>
      </c>
      <c r="C1210" s="53"/>
      <c r="D1210" s="71">
        <v>1</v>
      </c>
      <c r="E1210" s="236">
        <f t="shared" si="67"/>
        <v>16329</v>
      </c>
      <c r="F1210" s="235"/>
      <c r="G1210" s="98">
        <v>16329</v>
      </c>
      <c r="H1210" s="94">
        <v>13063.2</v>
      </c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  <c r="X1210" s="27"/>
      <c r="Y1210" s="27"/>
      <c r="Z1210" s="27"/>
    </row>
    <row r="1211" spans="1:26" customFormat="1" ht="23.25" customHeight="1" x14ac:dyDescent="0.25">
      <c r="A1211" s="75">
        <v>92</v>
      </c>
      <c r="B1211" s="54" t="s">
        <v>966</v>
      </c>
      <c r="C1211" s="53"/>
      <c r="D1211" s="71">
        <v>1</v>
      </c>
      <c r="E1211" s="236">
        <f t="shared" si="67"/>
        <v>28408</v>
      </c>
      <c r="F1211" s="235"/>
      <c r="G1211" s="98">
        <v>28408</v>
      </c>
      <c r="H1211" s="94">
        <v>22726.400000000001</v>
      </c>
      <c r="I1211" s="27"/>
      <c r="J1211" s="27"/>
      <c r="K1211" s="27"/>
      <c r="L1211" s="27"/>
      <c r="M1211" s="27"/>
      <c r="N1211" s="27"/>
      <c r="O1211" s="27"/>
      <c r="P1211" s="27"/>
      <c r="Q1211" s="27"/>
      <c r="R1211" s="27"/>
      <c r="S1211" s="27"/>
      <c r="T1211" s="27"/>
      <c r="U1211" s="27"/>
      <c r="V1211" s="27"/>
      <c r="W1211" s="27"/>
      <c r="X1211" s="27"/>
      <c r="Y1211" s="27"/>
      <c r="Z1211" s="27"/>
    </row>
    <row r="1212" spans="1:26" customFormat="1" ht="23.25" customHeight="1" x14ac:dyDescent="0.25">
      <c r="A1212" s="75">
        <v>93</v>
      </c>
      <c r="B1212" s="54" t="s">
        <v>967</v>
      </c>
      <c r="C1212" s="53"/>
      <c r="D1212" s="71">
        <v>1</v>
      </c>
      <c r="E1212" s="236">
        <f t="shared" si="67"/>
        <v>28408</v>
      </c>
      <c r="F1212" s="235"/>
      <c r="G1212" s="98">
        <v>28408</v>
      </c>
      <c r="H1212" s="94">
        <v>22726.400000000001</v>
      </c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  <c r="X1212" s="27"/>
      <c r="Y1212" s="27"/>
      <c r="Z1212" s="27"/>
    </row>
    <row r="1213" spans="1:26" customFormat="1" ht="23.25" customHeight="1" x14ac:dyDescent="0.25">
      <c r="A1213" s="75">
        <v>94</v>
      </c>
      <c r="B1213" s="54" t="s">
        <v>968</v>
      </c>
      <c r="C1213" s="53"/>
      <c r="D1213" s="71">
        <v>1</v>
      </c>
      <c r="E1213" s="236">
        <f t="shared" si="67"/>
        <v>16498</v>
      </c>
      <c r="F1213" s="235"/>
      <c r="G1213" s="98">
        <v>16498</v>
      </c>
      <c r="H1213" s="94">
        <v>13198.4</v>
      </c>
      <c r="I1213" s="27"/>
      <c r="J1213" s="27"/>
      <c r="K1213" s="27"/>
      <c r="L1213" s="27"/>
      <c r="M1213" s="27"/>
      <c r="N1213" s="27"/>
      <c r="O1213" s="27"/>
      <c r="P1213" s="27"/>
      <c r="Q1213" s="27"/>
      <c r="R1213" s="27"/>
      <c r="S1213" s="27"/>
      <c r="T1213" s="27"/>
      <c r="U1213" s="27"/>
      <c r="V1213" s="27"/>
      <c r="W1213" s="27"/>
      <c r="X1213" s="27"/>
      <c r="Y1213" s="27"/>
      <c r="Z1213" s="27"/>
    </row>
    <row r="1214" spans="1:26" customFormat="1" ht="23.25" customHeight="1" x14ac:dyDescent="0.25">
      <c r="A1214" s="75">
        <v>95</v>
      </c>
      <c r="B1214" s="54" t="s">
        <v>969</v>
      </c>
      <c r="C1214" s="53"/>
      <c r="D1214" s="71">
        <v>1</v>
      </c>
      <c r="E1214" s="236">
        <f t="shared" si="67"/>
        <v>12375</v>
      </c>
      <c r="F1214" s="235"/>
      <c r="G1214" s="98">
        <v>12375</v>
      </c>
      <c r="H1214" s="94">
        <v>9900</v>
      </c>
      <c r="I1214" s="27"/>
      <c r="J1214" s="27"/>
      <c r="K1214" s="27"/>
      <c r="L1214" s="27"/>
      <c r="M1214" s="27"/>
      <c r="N1214" s="27"/>
      <c r="O1214" s="27"/>
      <c r="P1214" s="27"/>
      <c r="Q1214" s="27"/>
      <c r="R1214" s="27"/>
      <c r="S1214" s="27"/>
      <c r="T1214" s="27"/>
      <c r="U1214" s="27"/>
      <c r="V1214" s="27"/>
      <c r="W1214" s="27"/>
      <c r="X1214" s="27"/>
      <c r="Y1214" s="27"/>
      <c r="Z1214" s="27"/>
    </row>
    <row r="1215" spans="1:26" customFormat="1" ht="23.25" customHeight="1" x14ac:dyDescent="0.25">
      <c r="A1215" s="75">
        <v>96</v>
      </c>
      <c r="B1215" s="54" t="s">
        <v>970</v>
      </c>
      <c r="C1215" s="53"/>
      <c r="D1215" s="71">
        <v>1</v>
      </c>
      <c r="E1215" s="236">
        <f t="shared" si="67"/>
        <v>22149</v>
      </c>
      <c r="F1215" s="235"/>
      <c r="G1215" s="98">
        <v>22149</v>
      </c>
      <c r="H1215" s="94">
        <v>17719.2</v>
      </c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  <c r="X1215" s="27"/>
      <c r="Y1215" s="27"/>
      <c r="Z1215" s="27"/>
    </row>
    <row r="1216" spans="1:26" customFormat="1" ht="23.25" customHeight="1" x14ac:dyDescent="0.25">
      <c r="A1216" s="75">
        <v>97</v>
      </c>
      <c r="B1216" s="54" t="s">
        <v>971</v>
      </c>
      <c r="C1216" s="53"/>
      <c r="D1216" s="71">
        <v>1</v>
      </c>
      <c r="E1216" s="236">
        <f t="shared" si="67"/>
        <v>39105</v>
      </c>
      <c r="F1216" s="235"/>
      <c r="G1216" s="98">
        <v>39105</v>
      </c>
      <c r="H1216" s="94">
        <v>31284</v>
      </c>
      <c r="I1216" s="27"/>
      <c r="J1216" s="27"/>
      <c r="K1216" s="27"/>
      <c r="L1216" s="27"/>
      <c r="M1216" s="27"/>
      <c r="N1216" s="27"/>
      <c r="O1216" s="27"/>
      <c r="P1216" s="27"/>
      <c r="Q1216" s="27"/>
      <c r="R1216" s="27"/>
      <c r="S1216" s="27"/>
      <c r="T1216" s="27"/>
      <c r="U1216" s="27"/>
      <c r="V1216" s="27"/>
      <c r="W1216" s="27"/>
      <c r="X1216" s="27"/>
      <c r="Y1216" s="27"/>
      <c r="Z1216" s="27"/>
    </row>
    <row r="1217" spans="1:26" customFormat="1" ht="23.25" customHeight="1" x14ac:dyDescent="0.25">
      <c r="A1217" s="75">
        <v>98</v>
      </c>
      <c r="B1217" s="54" t="s">
        <v>972</v>
      </c>
      <c r="C1217" s="53"/>
      <c r="D1217" s="71">
        <v>1</v>
      </c>
      <c r="E1217" s="236">
        <f t="shared" si="67"/>
        <v>10020</v>
      </c>
      <c r="F1217" s="235"/>
      <c r="G1217" s="98">
        <v>10020</v>
      </c>
      <c r="H1217" s="94">
        <v>8016</v>
      </c>
      <c r="I1217" s="27"/>
      <c r="J1217" s="27"/>
      <c r="K1217" s="27"/>
      <c r="L1217" s="27"/>
      <c r="M1217" s="27"/>
      <c r="N1217" s="27"/>
      <c r="O1217" s="27"/>
      <c r="P1217" s="27"/>
      <c r="Q1217" s="27"/>
      <c r="R1217" s="27"/>
      <c r="S1217" s="27"/>
      <c r="T1217" s="27"/>
      <c r="U1217" s="27"/>
      <c r="V1217" s="27"/>
      <c r="W1217" s="27"/>
      <c r="X1217" s="27"/>
      <c r="Y1217" s="27"/>
      <c r="Z1217" s="27"/>
    </row>
    <row r="1218" spans="1:26" customFormat="1" ht="23.25" customHeight="1" x14ac:dyDescent="0.25">
      <c r="A1218" s="75">
        <v>99</v>
      </c>
      <c r="B1218" s="54" t="s">
        <v>973</v>
      </c>
      <c r="C1218" s="53"/>
      <c r="D1218" s="71">
        <v>1</v>
      </c>
      <c r="E1218" s="236">
        <f t="shared" si="67"/>
        <v>11450</v>
      </c>
      <c r="F1218" s="235"/>
      <c r="G1218" s="98">
        <v>11450</v>
      </c>
      <c r="H1218" s="94">
        <v>9160</v>
      </c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  <c r="X1218" s="27"/>
      <c r="Y1218" s="27"/>
      <c r="Z1218" s="27"/>
    </row>
    <row r="1219" spans="1:26" customFormat="1" ht="23.25" customHeight="1" x14ac:dyDescent="0.25">
      <c r="A1219" s="75">
        <v>100</v>
      </c>
      <c r="B1219" s="54" t="s">
        <v>974</v>
      </c>
      <c r="C1219" s="53"/>
      <c r="D1219" s="71">
        <v>1</v>
      </c>
      <c r="E1219" s="236">
        <f t="shared" si="67"/>
        <v>21336</v>
      </c>
      <c r="F1219" s="235"/>
      <c r="G1219" s="98">
        <v>21336</v>
      </c>
      <c r="H1219" s="94">
        <v>17068.8</v>
      </c>
      <c r="I1219" s="27"/>
      <c r="J1219" s="27"/>
      <c r="K1219" s="27"/>
      <c r="L1219" s="27"/>
      <c r="M1219" s="27"/>
      <c r="N1219" s="27"/>
      <c r="O1219" s="27"/>
      <c r="P1219" s="27"/>
      <c r="Q1219" s="27"/>
      <c r="R1219" s="27"/>
      <c r="S1219" s="27"/>
      <c r="T1219" s="27"/>
      <c r="U1219" s="27"/>
      <c r="V1219" s="27"/>
      <c r="W1219" s="27"/>
      <c r="X1219" s="27"/>
      <c r="Y1219" s="27"/>
      <c r="Z1219" s="27"/>
    </row>
    <row r="1220" spans="1:26" customFormat="1" ht="23.25" customHeight="1" x14ac:dyDescent="0.25">
      <c r="A1220" s="75">
        <v>101</v>
      </c>
      <c r="B1220" s="54" t="s">
        <v>975</v>
      </c>
      <c r="C1220" s="53"/>
      <c r="D1220" s="71">
        <v>1</v>
      </c>
      <c r="E1220" s="236">
        <f t="shared" si="67"/>
        <v>85250</v>
      </c>
      <c r="F1220" s="235"/>
      <c r="G1220" s="98">
        <v>85250</v>
      </c>
      <c r="H1220" s="94">
        <v>68200</v>
      </c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  <c r="X1220" s="27"/>
      <c r="Y1220" s="27"/>
      <c r="Z1220" s="27"/>
    </row>
    <row r="1221" spans="1:26" customFormat="1" ht="23.25" customHeight="1" x14ac:dyDescent="0.25">
      <c r="A1221" s="75">
        <v>102</v>
      </c>
      <c r="B1221" s="54" t="s">
        <v>976</v>
      </c>
      <c r="C1221" s="53"/>
      <c r="D1221" s="71">
        <v>1</v>
      </c>
      <c r="E1221" s="236">
        <f t="shared" si="67"/>
        <v>17648.400000000001</v>
      </c>
      <c r="F1221" s="235"/>
      <c r="G1221" s="98">
        <v>17648.400000000001</v>
      </c>
      <c r="H1221" s="94">
        <v>14118.720000000001</v>
      </c>
      <c r="I1221" s="27"/>
      <c r="J1221" s="27"/>
      <c r="K1221" s="27"/>
      <c r="L1221" s="27"/>
      <c r="M1221" s="27"/>
      <c r="N1221" s="27"/>
      <c r="O1221" s="27"/>
      <c r="P1221" s="27"/>
      <c r="Q1221" s="27"/>
      <c r="R1221" s="27"/>
      <c r="S1221" s="27"/>
      <c r="T1221" s="27"/>
      <c r="U1221" s="27"/>
      <c r="V1221" s="27"/>
      <c r="W1221" s="27"/>
      <c r="X1221" s="27"/>
      <c r="Y1221" s="27"/>
      <c r="Z1221" s="27"/>
    </row>
    <row r="1222" spans="1:26" customFormat="1" ht="23.25" customHeight="1" x14ac:dyDescent="0.25">
      <c r="A1222" s="75">
        <v>103</v>
      </c>
      <c r="B1222" s="54" t="s">
        <v>977</v>
      </c>
      <c r="C1222" s="53"/>
      <c r="D1222" s="71">
        <v>1</v>
      </c>
      <c r="E1222" s="236">
        <f t="shared" si="67"/>
        <v>24875</v>
      </c>
      <c r="F1222" s="235"/>
      <c r="G1222" s="98">
        <v>24875</v>
      </c>
      <c r="H1222" s="94">
        <v>19900</v>
      </c>
      <c r="I1222" s="27"/>
      <c r="J1222" s="27"/>
      <c r="K1222" s="27"/>
      <c r="L1222" s="27"/>
      <c r="M1222" s="27"/>
      <c r="N1222" s="27"/>
      <c r="O1222" s="27"/>
      <c r="P1222" s="27"/>
      <c r="Q1222" s="27"/>
      <c r="R1222" s="27"/>
      <c r="S1222" s="27"/>
      <c r="T1222" s="27"/>
      <c r="U1222" s="27"/>
      <c r="V1222" s="27"/>
      <c r="W1222" s="27"/>
      <c r="X1222" s="27"/>
      <c r="Y1222" s="27"/>
      <c r="Z1222" s="27"/>
    </row>
    <row r="1223" spans="1:26" customFormat="1" ht="23.25" customHeight="1" x14ac:dyDescent="0.25">
      <c r="A1223" s="75">
        <v>104</v>
      </c>
      <c r="B1223" s="54" t="s">
        <v>978</v>
      </c>
      <c r="C1223" s="53"/>
      <c r="D1223" s="71">
        <v>1</v>
      </c>
      <c r="E1223" s="236">
        <f t="shared" si="67"/>
        <v>20000</v>
      </c>
      <c r="F1223" s="235">
        <v>20000</v>
      </c>
      <c r="G1223" s="98"/>
      <c r="H1223" s="94">
        <v>16000</v>
      </c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  <c r="X1223" s="27"/>
      <c r="Y1223" s="27"/>
      <c r="Z1223" s="27"/>
    </row>
    <row r="1224" spans="1:26" customFormat="1" ht="23.25" customHeight="1" x14ac:dyDescent="0.25">
      <c r="A1224" s="75">
        <v>105</v>
      </c>
      <c r="B1224" s="54" t="s">
        <v>979</v>
      </c>
      <c r="C1224" s="53"/>
      <c r="D1224" s="71">
        <v>1</v>
      </c>
      <c r="E1224" s="236">
        <f t="shared" si="67"/>
        <v>12450</v>
      </c>
      <c r="F1224" s="235"/>
      <c r="G1224" s="98">
        <v>12450</v>
      </c>
      <c r="H1224" s="94">
        <v>9960</v>
      </c>
      <c r="I1224" s="27"/>
      <c r="J1224" s="27"/>
      <c r="K1224" s="27"/>
      <c r="L1224" s="27"/>
      <c r="M1224" s="27"/>
      <c r="N1224" s="27"/>
      <c r="O1224" s="27"/>
      <c r="P1224" s="27"/>
      <c r="Q1224" s="27"/>
      <c r="R1224" s="27"/>
      <c r="S1224" s="27"/>
      <c r="T1224" s="27"/>
      <c r="U1224" s="27"/>
      <c r="V1224" s="27"/>
      <c r="W1224" s="27"/>
      <c r="X1224" s="27"/>
      <c r="Y1224" s="27"/>
      <c r="Z1224" s="27"/>
    </row>
    <row r="1225" spans="1:26" s="141" customFormat="1" ht="25.5" customHeight="1" x14ac:dyDescent="0.25">
      <c r="A1225" s="195">
        <v>20</v>
      </c>
      <c r="B1225" s="190" t="s">
        <v>533</v>
      </c>
      <c r="C1225" s="190"/>
      <c r="D1225" s="46">
        <f>SUM(D1226:D1312)</f>
        <v>92</v>
      </c>
      <c r="E1225" s="142">
        <f>SUM(E1226:E1312)</f>
        <v>2289562.4000000004</v>
      </c>
      <c r="F1225" s="142">
        <f t="shared" ref="F1225:H1225" si="68">SUM(F1226:F1312)</f>
        <v>1311509.0000000007</v>
      </c>
      <c r="G1225" s="142">
        <f t="shared" si="68"/>
        <v>978053.4</v>
      </c>
      <c r="H1225" s="142">
        <f t="shared" si="68"/>
        <v>915849.46499999997</v>
      </c>
    </row>
    <row r="1226" spans="1:26" customFormat="1" ht="24.4" customHeight="1" x14ac:dyDescent="0.25">
      <c r="A1226" s="26">
        <v>1</v>
      </c>
      <c r="B1226" s="182" t="s">
        <v>22</v>
      </c>
      <c r="C1226" s="26" t="s">
        <v>559</v>
      </c>
      <c r="D1226" s="41">
        <v>1</v>
      </c>
      <c r="E1226" s="104">
        <v>14500</v>
      </c>
      <c r="F1226" s="105">
        <v>14500</v>
      </c>
      <c r="G1226" s="153">
        <v>0</v>
      </c>
      <c r="H1226" s="104"/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  <c r="X1226" s="27"/>
      <c r="Y1226" s="27"/>
      <c r="Z1226" s="27"/>
    </row>
    <row r="1227" spans="1:26" customFormat="1" ht="17.850000000000001" customHeight="1" x14ac:dyDescent="0.25">
      <c r="A1227" s="26">
        <v>2</v>
      </c>
      <c r="B1227" s="182" t="s">
        <v>560</v>
      </c>
      <c r="C1227" s="26" t="s">
        <v>561</v>
      </c>
      <c r="D1227" s="41">
        <v>2</v>
      </c>
      <c r="E1227" s="104">
        <v>11000</v>
      </c>
      <c r="F1227" s="105">
        <v>11000</v>
      </c>
      <c r="G1227" s="153">
        <v>0</v>
      </c>
      <c r="H1227" s="104">
        <v>2750</v>
      </c>
      <c r="I1227" s="27"/>
      <c r="J1227" s="27"/>
      <c r="K1227" s="27"/>
      <c r="L1227" s="27"/>
      <c r="M1227" s="27"/>
      <c r="N1227" s="27"/>
      <c r="O1227" s="27"/>
      <c r="P1227" s="27"/>
      <c r="Q1227" s="27"/>
      <c r="R1227" s="27"/>
      <c r="S1227" s="27"/>
      <c r="T1227" s="27"/>
      <c r="U1227" s="27"/>
      <c r="V1227" s="27"/>
      <c r="W1227" s="27"/>
      <c r="X1227" s="27"/>
      <c r="Y1227" s="27"/>
      <c r="Z1227" s="27"/>
    </row>
    <row r="1228" spans="1:26" customFormat="1" ht="17.850000000000001" customHeight="1" x14ac:dyDescent="0.25">
      <c r="A1228" s="26">
        <v>3</v>
      </c>
      <c r="B1228" s="182" t="s">
        <v>562</v>
      </c>
      <c r="C1228" s="26" t="s">
        <v>561</v>
      </c>
      <c r="D1228" s="41">
        <v>1</v>
      </c>
      <c r="E1228" s="104">
        <v>368417</v>
      </c>
      <c r="F1228" s="105">
        <v>368417</v>
      </c>
      <c r="G1228" s="153">
        <v>0</v>
      </c>
      <c r="H1228" s="104"/>
      <c r="I1228" s="27"/>
      <c r="J1228" s="27"/>
      <c r="K1228" s="27"/>
      <c r="L1228" s="27"/>
      <c r="M1228" s="27"/>
      <c r="N1228" s="27"/>
      <c r="O1228" s="27"/>
      <c r="P1228" s="27"/>
      <c r="Q1228" s="27"/>
      <c r="R1228" s="27"/>
      <c r="S1228" s="27"/>
      <c r="T1228" s="27"/>
      <c r="U1228" s="27"/>
      <c r="V1228" s="27"/>
      <c r="W1228" s="27"/>
      <c r="X1228" s="27"/>
      <c r="Y1228" s="27"/>
      <c r="Z1228" s="27"/>
    </row>
    <row r="1229" spans="1:26" customFormat="1" ht="27" customHeight="1" x14ac:dyDescent="0.25">
      <c r="A1229" s="26">
        <v>4</v>
      </c>
      <c r="B1229" s="182" t="s">
        <v>563</v>
      </c>
      <c r="C1229" s="26" t="s">
        <v>561</v>
      </c>
      <c r="D1229" s="41">
        <v>1</v>
      </c>
      <c r="E1229" s="104">
        <v>47300</v>
      </c>
      <c r="F1229" s="105">
        <v>47300</v>
      </c>
      <c r="G1229" s="153">
        <v>0</v>
      </c>
      <c r="H1229" s="104">
        <v>9460</v>
      </c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  <c r="X1229" s="27"/>
      <c r="Y1229" s="27"/>
      <c r="Z1229" s="27"/>
    </row>
    <row r="1230" spans="1:26" customFormat="1" ht="17.850000000000001" customHeight="1" x14ac:dyDescent="0.25">
      <c r="A1230" s="26">
        <v>5</v>
      </c>
      <c r="B1230" s="182" t="s">
        <v>564</v>
      </c>
      <c r="C1230" s="26" t="s">
        <v>565</v>
      </c>
      <c r="D1230" s="41">
        <v>1</v>
      </c>
      <c r="E1230" s="104">
        <v>5400</v>
      </c>
      <c r="F1230" s="105">
        <v>5400</v>
      </c>
      <c r="G1230" s="153">
        <v>0</v>
      </c>
      <c r="H1230" s="104"/>
      <c r="I1230" s="27"/>
      <c r="J1230" s="27"/>
      <c r="K1230" s="27"/>
      <c r="L1230" s="27"/>
      <c r="M1230" s="27"/>
      <c r="N1230" s="27"/>
      <c r="O1230" s="27"/>
      <c r="P1230" s="27"/>
      <c r="Q1230" s="27"/>
      <c r="R1230" s="27"/>
      <c r="S1230" s="27"/>
      <c r="T1230" s="27"/>
      <c r="U1230" s="27"/>
      <c r="V1230" s="27"/>
      <c r="W1230" s="27"/>
      <c r="X1230" s="27"/>
      <c r="Y1230" s="27"/>
      <c r="Z1230" s="27"/>
    </row>
    <row r="1231" spans="1:26" customFormat="1" ht="17.100000000000001" customHeight="1" x14ac:dyDescent="0.25">
      <c r="A1231" s="26">
        <v>6</v>
      </c>
      <c r="B1231" s="182" t="s">
        <v>566</v>
      </c>
      <c r="C1231" s="26" t="s">
        <v>565</v>
      </c>
      <c r="D1231" s="41">
        <v>1</v>
      </c>
      <c r="E1231" s="104">
        <v>5500</v>
      </c>
      <c r="F1231" s="105">
        <v>5500</v>
      </c>
      <c r="G1231" s="153">
        <v>0</v>
      </c>
      <c r="H1231" s="104"/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/>
      <c r="Y1231" s="27"/>
      <c r="Z1231" s="27"/>
    </row>
    <row r="1232" spans="1:26" customFormat="1" ht="17.850000000000001" customHeight="1" x14ac:dyDescent="0.25">
      <c r="A1232" s="26">
        <v>7</v>
      </c>
      <c r="B1232" s="182" t="s">
        <v>567</v>
      </c>
      <c r="C1232" s="26" t="s">
        <v>561</v>
      </c>
      <c r="D1232" s="41">
        <v>1</v>
      </c>
      <c r="E1232" s="104">
        <v>538221</v>
      </c>
      <c r="F1232" s="105">
        <v>538221</v>
      </c>
      <c r="G1232" s="153">
        <v>0</v>
      </c>
      <c r="H1232" s="104"/>
      <c r="I1232" s="27"/>
      <c r="J1232" s="27"/>
      <c r="K1232" s="27"/>
      <c r="L1232" s="27"/>
      <c r="M1232" s="27"/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</row>
    <row r="1233" spans="1:26" customFormat="1" ht="17.850000000000001" customHeight="1" x14ac:dyDescent="0.25">
      <c r="A1233" s="26">
        <v>8</v>
      </c>
      <c r="B1233" s="182" t="s">
        <v>568</v>
      </c>
      <c r="C1233" s="26" t="s">
        <v>561</v>
      </c>
      <c r="D1233" s="41">
        <v>1</v>
      </c>
      <c r="E1233" s="104">
        <v>2650</v>
      </c>
      <c r="F1233" s="105">
        <v>2650</v>
      </c>
      <c r="G1233" s="153">
        <v>0</v>
      </c>
      <c r="H1233" s="104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  <c r="X1233" s="27"/>
      <c r="Y1233" s="27"/>
      <c r="Z1233" s="27"/>
    </row>
    <row r="1234" spans="1:26" customFormat="1" ht="17.100000000000001" customHeight="1" x14ac:dyDescent="0.25">
      <c r="A1234" s="26">
        <v>9</v>
      </c>
      <c r="B1234" s="182" t="s">
        <v>28</v>
      </c>
      <c r="C1234" s="26" t="s">
        <v>571</v>
      </c>
      <c r="D1234" s="41">
        <v>1</v>
      </c>
      <c r="E1234" s="104">
        <v>10799.8</v>
      </c>
      <c r="F1234" s="105">
        <v>10799.8</v>
      </c>
      <c r="G1234" s="153">
        <v>0</v>
      </c>
      <c r="H1234" s="104"/>
      <c r="I1234" s="27"/>
      <c r="J1234" s="27"/>
      <c r="K1234" s="27"/>
      <c r="L1234" s="27"/>
      <c r="M1234" s="27"/>
      <c r="N1234" s="27"/>
      <c r="O1234" s="27"/>
      <c r="P1234" s="27"/>
      <c r="Q1234" s="27"/>
      <c r="R1234" s="27"/>
      <c r="S1234" s="27"/>
      <c r="T1234" s="27"/>
      <c r="U1234" s="27"/>
      <c r="V1234" s="27"/>
      <c r="W1234" s="27"/>
      <c r="X1234" s="27"/>
      <c r="Y1234" s="27"/>
      <c r="Z1234" s="27"/>
    </row>
    <row r="1235" spans="1:26" customFormat="1" ht="17.850000000000001" customHeight="1" x14ac:dyDescent="0.25">
      <c r="A1235" s="26">
        <v>10</v>
      </c>
      <c r="B1235" s="182" t="s">
        <v>28</v>
      </c>
      <c r="C1235" s="26" t="s">
        <v>571</v>
      </c>
      <c r="D1235" s="41">
        <v>1</v>
      </c>
      <c r="E1235" s="104">
        <v>10799.8</v>
      </c>
      <c r="F1235" s="105">
        <v>10799.8</v>
      </c>
      <c r="G1235" s="153">
        <v>0</v>
      </c>
      <c r="H1235" s="104"/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  <c r="X1235" s="27"/>
      <c r="Y1235" s="27"/>
      <c r="Z1235" s="27"/>
    </row>
    <row r="1236" spans="1:26" customFormat="1" ht="17.850000000000001" customHeight="1" x14ac:dyDescent="0.25">
      <c r="A1236" s="26">
        <v>11</v>
      </c>
      <c r="B1236" s="182" t="s">
        <v>28</v>
      </c>
      <c r="C1236" s="26" t="s">
        <v>571</v>
      </c>
      <c r="D1236" s="41">
        <v>1</v>
      </c>
      <c r="E1236" s="104">
        <v>10799.8</v>
      </c>
      <c r="F1236" s="105">
        <v>10799.8</v>
      </c>
      <c r="G1236" s="153">
        <v>0</v>
      </c>
      <c r="H1236" s="104"/>
      <c r="I1236" s="27"/>
      <c r="J1236" s="27"/>
      <c r="K1236" s="27"/>
      <c r="L1236" s="27"/>
      <c r="M1236" s="27"/>
      <c r="N1236" s="27"/>
      <c r="O1236" s="27"/>
      <c r="P1236" s="27"/>
      <c r="Q1236" s="27"/>
      <c r="R1236" s="27"/>
      <c r="S1236" s="27"/>
      <c r="T1236" s="27"/>
      <c r="U1236" s="27"/>
      <c r="V1236" s="27"/>
      <c r="W1236" s="27"/>
      <c r="X1236" s="27"/>
      <c r="Y1236" s="27"/>
      <c r="Z1236" s="27"/>
    </row>
    <row r="1237" spans="1:26" customFormat="1" ht="17.100000000000001" customHeight="1" x14ac:dyDescent="0.25">
      <c r="A1237" s="26">
        <v>12</v>
      </c>
      <c r="B1237" s="182" t="s">
        <v>28</v>
      </c>
      <c r="C1237" s="26" t="s">
        <v>571</v>
      </c>
      <c r="D1237" s="41">
        <v>1</v>
      </c>
      <c r="E1237" s="104">
        <v>10799.8</v>
      </c>
      <c r="F1237" s="105">
        <v>10799.8</v>
      </c>
      <c r="G1237" s="153">
        <v>0</v>
      </c>
      <c r="H1237" s="104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  <c r="X1237" s="27"/>
      <c r="Y1237" s="27"/>
      <c r="Z1237" s="27"/>
    </row>
    <row r="1238" spans="1:26" customFormat="1" ht="17.850000000000001" customHeight="1" x14ac:dyDescent="0.25">
      <c r="A1238" s="26">
        <v>13</v>
      </c>
      <c r="B1238" s="182" t="s">
        <v>28</v>
      </c>
      <c r="C1238" s="26" t="s">
        <v>571</v>
      </c>
      <c r="D1238" s="41">
        <v>1</v>
      </c>
      <c r="E1238" s="104">
        <v>10799.8</v>
      </c>
      <c r="F1238" s="105">
        <v>10799.8</v>
      </c>
      <c r="G1238" s="153">
        <v>0</v>
      </c>
      <c r="H1238" s="104"/>
      <c r="I1238" s="27"/>
      <c r="J1238" s="27"/>
      <c r="K1238" s="27"/>
      <c r="L1238" s="27"/>
      <c r="M1238" s="27"/>
      <c r="N1238" s="27"/>
      <c r="O1238" s="27"/>
      <c r="P1238" s="27"/>
      <c r="Q1238" s="27"/>
      <c r="R1238" s="27"/>
      <c r="S1238" s="27"/>
      <c r="T1238" s="27"/>
      <c r="U1238" s="27"/>
      <c r="V1238" s="27"/>
      <c r="W1238" s="27"/>
      <c r="X1238" s="27"/>
      <c r="Y1238" s="27"/>
      <c r="Z1238" s="27"/>
    </row>
    <row r="1239" spans="1:26" customFormat="1" ht="17.850000000000001" customHeight="1" x14ac:dyDescent="0.25">
      <c r="A1239" s="26">
        <v>14</v>
      </c>
      <c r="B1239" s="182" t="s">
        <v>28</v>
      </c>
      <c r="C1239" s="26" t="s">
        <v>571</v>
      </c>
      <c r="D1239" s="41">
        <v>1</v>
      </c>
      <c r="E1239" s="104">
        <v>10799.8</v>
      </c>
      <c r="F1239" s="105">
        <v>10799.8</v>
      </c>
      <c r="G1239" s="153">
        <v>0</v>
      </c>
      <c r="H1239" s="104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  <c r="X1239" s="27"/>
      <c r="Y1239" s="27"/>
      <c r="Z1239" s="27"/>
    </row>
    <row r="1240" spans="1:26" customFormat="1" ht="17.100000000000001" customHeight="1" x14ac:dyDescent="0.25">
      <c r="A1240" s="26">
        <v>15</v>
      </c>
      <c r="B1240" s="182" t="s">
        <v>28</v>
      </c>
      <c r="C1240" s="26" t="s">
        <v>571</v>
      </c>
      <c r="D1240" s="41">
        <v>1</v>
      </c>
      <c r="E1240" s="104">
        <v>10799.8</v>
      </c>
      <c r="F1240" s="105">
        <v>10799.8</v>
      </c>
      <c r="G1240" s="153">
        <v>0</v>
      </c>
      <c r="H1240" s="104"/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  <c r="X1240" s="27"/>
      <c r="Y1240" s="27"/>
      <c r="Z1240" s="27"/>
    </row>
    <row r="1241" spans="1:26" customFormat="1" ht="17.850000000000001" customHeight="1" x14ac:dyDescent="0.25">
      <c r="A1241" s="26">
        <v>16</v>
      </c>
      <c r="B1241" s="182" t="s">
        <v>28</v>
      </c>
      <c r="C1241" s="26" t="s">
        <v>571</v>
      </c>
      <c r="D1241" s="41">
        <v>1</v>
      </c>
      <c r="E1241" s="104">
        <v>10799.8</v>
      </c>
      <c r="F1241" s="105">
        <v>10799.8</v>
      </c>
      <c r="G1241" s="153">
        <v>0</v>
      </c>
      <c r="H1241" s="104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  <c r="X1241" s="27"/>
      <c r="Y1241" s="27"/>
      <c r="Z1241" s="27"/>
    </row>
    <row r="1242" spans="1:26" customFormat="1" ht="17.100000000000001" customHeight="1" x14ac:dyDescent="0.25">
      <c r="A1242" s="26">
        <v>17</v>
      </c>
      <c r="B1242" s="182" t="s">
        <v>28</v>
      </c>
      <c r="C1242" s="26" t="s">
        <v>571</v>
      </c>
      <c r="D1242" s="41">
        <v>1</v>
      </c>
      <c r="E1242" s="104">
        <v>10799.8</v>
      </c>
      <c r="F1242" s="105">
        <v>10799.8</v>
      </c>
      <c r="G1242" s="153">
        <v>0</v>
      </c>
      <c r="H1242" s="104"/>
      <c r="I1242" s="27"/>
      <c r="J1242" s="27"/>
      <c r="K1242" s="27"/>
      <c r="L1242" s="27"/>
      <c r="M1242" s="27"/>
      <c r="N1242" s="27"/>
      <c r="O1242" s="27"/>
      <c r="P1242" s="27"/>
      <c r="Q1242" s="27"/>
      <c r="R1242" s="27"/>
      <c r="S1242" s="27"/>
      <c r="T1242" s="27"/>
      <c r="U1242" s="27"/>
      <c r="V1242" s="27"/>
      <c r="W1242" s="27"/>
      <c r="X1242" s="27"/>
      <c r="Y1242" s="27"/>
      <c r="Z1242" s="27"/>
    </row>
    <row r="1243" spans="1:26" customFormat="1" ht="17.850000000000001" customHeight="1" x14ac:dyDescent="0.25">
      <c r="A1243" s="26">
        <v>18</v>
      </c>
      <c r="B1243" s="182" t="s">
        <v>28</v>
      </c>
      <c r="C1243" s="26" t="s">
        <v>571</v>
      </c>
      <c r="D1243" s="41">
        <v>1</v>
      </c>
      <c r="E1243" s="104">
        <v>10799.8</v>
      </c>
      <c r="F1243" s="105">
        <v>10799.8</v>
      </c>
      <c r="G1243" s="153">
        <v>0</v>
      </c>
      <c r="H1243" s="104"/>
      <c r="I1243" s="27"/>
      <c r="J1243" s="27"/>
      <c r="K1243" s="27"/>
      <c r="L1243" s="27"/>
      <c r="M1243" s="27"/>
      <c r="N1243" s="27"/>
      <c r="O1243" s="27"/>
      <c r="P1243" s="27"/>
      <c r="Q1243" s="27"/>
      <c r="R1243" s="27"/>
      <c r="S1243" s="27"/>
      <c r="T1243" s="27"/>
      <c r="U1243" s="27"/>
      <c r="V1243" s="27"/>
      <c r="W1243" s="27"/>
      <c r="X1243" s="27"/>
      <c r="Y1243" s="27"/>
      <c r="Z1243" s="27"/>
    </row>
    <row r="1244" spans="1:26" customFormat="1" ht="17.850000000000001" customHeight="1" x14ac:dyDescent="0.25">
      <c r="A1244" s="26">
        <v>19</v>
      </c>
      <c r="B1244" s="182" t="s">
        <v>28</v>
      </c>
      <c r="C1244" s="26" t="s">
        <v>571</v>
      </c>
      <c r="D1244" s="41">
        <v>1</v>
      </c>
      <c r="E1244" s="104">
        <v>10799.8</v>
      </c>
      <c r="F1244" s="105">
        <v>10799.8</v>
      </c>
      <c r="G1244" s="153">
        <v>0</v>
      </c>
      <c r="H1244" s="104"/>
      <c r="I1244" s="27"/>
      <c r="J1244" s="27"/>
      <c r="K1244" s="27"/>
      <c r="L1244" s="27"/>
      <c r="M1244" s="27"/>
      <c r="N1244" s="27"/>
      <c r="O1244" s="27"/>
      <c r="P1244" s="27"/>
      <c r="Q1244" s="27"/>
      <c r="R1244" s="27"/>
      <c r="S1244" s="27"/>
      <c r="T1244" s="27"/>
      <c r="U1244" s="27"/>
      <c r="V1244" s="27"/>
      <c r="W1244" s="27"/>
      <c r="X1244" s="27"/>
      <c r="Y1244" s="27"/>
      <c r="Z1244" s="27"/>
    </row>
    <row r="1245" spans="1:26" customFormat="1" ht="17.100000000000001" customHeight="1" x14ac:dyDescent="0.25">
      <c r="A1245" s="26">
        <v>20</v>
      </c>
      <c r="B1245" s="182" t="s">
        <v>28</v>
      </c>
      <c r="C1245" s="26" t="s">
        <v>571</v>
      </c>
      <c r="D1245" s="41">
        <v>1</v>
      </c>
      <c r="E1245" s="104">
        <v>10799.8</v>
      </c>
      <c r="F1245" s="105">
        <v>10799.8</v>
      </c>
      <c r="G1245" s="153">
        <v>0</v>
      </c>
      <c r="H1245" s="104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  <c r="X1245" s="27"/>
      <c r="Y1245" s="27"/>
      <c r="Z1245" s="27"/>
    </row>
    <row r="1246" spans="1:26" customFormat="1" ht="17.850000000000001" customHeight="1" x14ac:dyDescent="0.25">
      <c r="A1246" s="26">
        <v>21</v>
      </c>
      <c r="B1246" s="182" t="s">
        <v>28</v>
      </c>
      <c r="C1246" s="26" t="s">
        <v>571</v>
      </c>
      <c r="D1246" s="41">
        <v>1</v>
      </c>
      <c r="E1246" s="104">
        <v>10799.8</v>
      </c>
      <c r="F1246" s="105">
        <v>10799.8</v>
      </c>
      <c r="G1246" s="153">
        <v>0</v>
      </c>
      <c r="H1246" s="104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  <c r="X1246" s="27"/>
      <c r="Y1246" s="27"/>
      <c r="Z1246" s="27"/>
    </row>
    <row r="1247" spans="1:26" customFormat="1" ht="17.850000000000001" customHeight="1" x14ac:dyDescent="0.25">
      <c r="A1247" s="26">
        <v>22</v>
      </c>
      <c r="B1247" s="182" t="s">
        <v>557</v>
      </c>
      <c r="C1247" s="26" t="s">
        <v>571</v>
      </c>
      <c r="D1247" s="41">
        <v>1</v>
      </c>
      <c r="E1247" s="104">
        <v>10799.8</v>
      </c>
      <c r="F1247" s="105">
        <v>10799.8</v>
      </c>
      <c r="G1247" s="153">
        <v>0</v>
      </c>
      <c r="H1247" s="104">
        <v>4319.92</v>
      </c>
      <c r="I1247" s="27"/>
      <c r="J1247" s="27"/>
      <c r="K1247" s="27"/>
      <c r="L1247" s="27"/>
      <c r="M1247" s="27"/>
      <c r="N1247" s="27"/>
      <c r="O1247" s="27"/>
      <c r="P1247" s="27"/>
      <c r="Q1247" s="27"/>
      <c r="R1247" s="27"/>
      <c r="S1247" s="27"/>
      <c r="T1247" s="27"/>
      <c r="U1247" s="27"/>
      <c r="V1247" s="27"/>
      <c r="W1247" s="27"/>
      <c r="X1247" s="27"/>
      <c r="Y1247" s="27"/>
      <c r="Z1247" s="27"/>
    </row>
    <row r="1248" spans="1:26" customFormat="1" ht="17.100000000000001" customHeight="1" x14ac:dyDescent="0.25">
      <c r="A1248" s="26">
        <v>23</v>
      </c>
      <c r="B1248" s="182" t="s">
        <v>557</v>
      </c>
      <c r="C1248" s="26" t="s">
        <v>571</v>
      </c>
      <c r="D1248" s="41">
        <v>1</v>
      </c>
      <c r="E1248" s="104">
        <v>10799.8</v>
      </c>
      <c r="F1248" s="105">
        <v>10799.8</v>
      </c>
      <c r="G1248" s="153">
        <v>0</v>
      </c>
      <c r="H1248" s="104">
        <v>4319.92</v>
      </c>
      <c r="I1248" s="27"/>
      <c r="J1248" s="27"/>
      <c r="K1248" s="27"/>
      <c r="L1248" s="27"/>
      <c r="M1248" s="27"/>
      <c r="N1248" s="27"/>
      <c r="O1248" s="27"/>
      <c r="P1248" s="27"/>
      <c r="Q1248" s="27"/>
      <c r="R1248" s="27"/>
      <c r="S1248" s="27"/>
      <c r="T1248" s="27"/>
      <c r="U1248" s="27"/>
      <c r="V1248" s="27"/>
      <c r="W1248" s="27"/>
      <c r="X1248" s="27"/>
      <c r="Y1248" s="27"/>
      <c r="Z1248" s="27"/>
    </row>
    <row r="1249" spans="1:26" customFormat="1" ht="17.850000000000001" customHeight="1" x14ac:dyDescent="0.25">
      <c r="A1249" s="26">
        <v>24</v>
      </c>
      <c r="B1249" s="182" t="s">
        <v>572</v>
      </c>
      <c r="C1249" s="26" t="s">
        <v>561</v>
      </c>
      <c r="D1249" s="41">
        <v>1</v>
      </c>
      <c r="E1249" s="104">
        <v>7300</v>
      </c>
      <c r="F1249" s="105">
        <v>7300</v>
      </c>
      <c r="G1249" s="153">
        <v>0</v>
      </c>
      <c r="H1249" s="104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27"/>
      <c r="T1249" s="27"/>
      <c r="U1249" s="27"/>
      <c r="V1249" s="27"/>
      <c r="W1249" s="27"/>
      <c r="X1249" s="27"/>
      <c r="Y1249" s="27"/>
      <c r="Z1249" s="27"/>
    </row>
    <row r="1250" spans="1:26" customFormat="1" ht="17.100000000000001" customHeight="1" x14ac:dyDescent="0.25">
      <c r="A1250" s="26">
        <v>25</v>
      </c>
      <c r="B1250" s="182" t="s">
        <v>558</v>
      </c>
      <c r="C1250" s="26" t="s">
        <v>569</v>
      </c>
      <c r="D1250" s="41">
        <v>1</v>
      </c>
      <c r="E1250" s="104">
        <v>24875</v>
      </c>
      <c r="F1250" s="105">
        <v>24875</v>
      </c>
      <c r="G1250" s="153">
        <v>0</v>
      </c>
      <c r="H1250" s="104">
        <v>9950</v>
      </c>
      <c r="I1250" s="27"/>
      <c r="J1250" s="27"/>
      <c r="K1250" s="27"/>
      <c r="L1250" s="27"/>
      <c r="M1250" s="27"/>
      <c r="N1250" s="27"/>
      <c r="O1250" s="27"/>
      <c r="P1250" s="27"/>
      <c r="Q1250" s="27"/>
      <c r="R1250" s="27"/>
      <c r="S1250" s="27"/>
      <c r="T1250" s="27"/>
      <c r="U1250" s="27"/>
      <c r="V1250" s="27"/>
      <c r="W1250" s="27"/>
      <c r="X1250" s="27"/>
      <c r="Y1250" s="27"/>
      <c r="Z1250" s="27"/>
    </row>
    <row r="1251" spans="1:26" customFormat="1" ht="17.850000000000001" customHeight="1" x14ac:dyDescent="0.25">
      <c r="A1251" s="26">
        <v>26</v>
      </c>
      <c r="B1251" s="182" t="s">
        <v>330</v>
      </c>
      <c r="C1251" s="26" t="s">
        <v>570</v>
      </c>
      <c r="D1251" s="41">
        <v>1</v>
      </c>
      <c r="E1251" s="104">
        <v>11000</v>
      </c>
      <c r="F1251" s="105">
        <v>11000</v>
      </c>
      <c r="G1251" s="153">
        <v>0</v>
      </c>
      <c r="H1251" s="104">
        <v>2200</v>
      </c>
      <c r="I1251" s="27"/>
      <c r="J1251" s="27"/>
      <c r="K1251" s="27"/>
      <c r="L1251" s="27"/>
      <c r="M1251" s="27"/>
      <c r="N1251" s="27"/>
      <c r="O1251" s="27"/>
      <c r="P1251" s="27"/>
      <c r="Q1251" s="27"/>
      <c r="R1251" s="27"/>
      <c r="S1251" s="27"/>
      <c r="T1251" s="27"/>
      <c r="U1251" s="27"/>
      <c r="V1251" s="27"/>
      <c r="W1251" s="27"/>
      <c r="X1251" s="27"/>
      <c r="Y1251" s="27"/>
      <c r="Z1251" s="27"/>
    </row>
    <row r="1252" spans="1:26" customFormat="1" ht="24.4" customHeight="1" x14ac:dyDescent="0.25">
      <c r="A1252" s="26">
        <v>27</v>
      </c>
      <c r="B1252" s="182" t="s">
        <v>573</v>
      </c>
      <c r="C1252" s="26" t="s">
        <v>570</v>
      </c>
      <c r="D1252" s="41">
        <v>1</v>
      </c>
      <c r="E1252" s="104">
        <v>9650</v>
      </c>
      <c r="F1252" s="105">
        <v>9650</v>
      </c>
      <c r="G1252" s="153">
        <v>0</v>
      </c>
      <c r="H1252" s="104">
        <v>1930</v>
      </c>
      <c r="I1252" s="27"/>
      <c r="J1252" s="27"/>
      <c r="K1252" s="27"/>
      <c r="L1252" s="27"/>
      <c r="M1252" s="27"/>
      <c r="N1252" s="27"/>
      <c r="O1252" s="27"/>
      <c r="P1252" s="27"/>
      <c r="Q1252" s="27"/>
      <c r="R1252" s="27"/>
      <c r="S1252" s="27"/>
      <c r="T1252" s="27"/>
      <c r="U1252" s="27"/>
      <c r="V1252" s="27"/>
      <c r="W1252" s="27"/>
      <c r="X1252" s="27"/>
      <c r="Y1252" s="27"/>
      <c r="Z1252" s="27"/>
    </row>
    <row r="1253" spans="1:26" customFormat="1" ht="25.15" customHeight="1" x14ac:dyDescent="0.25">
      <c r="A1253" s="26">
        <v>28</v>
      </c>
      <c r="B1253" s="182" t="s">
        <v>574</v>
      </c>
      <c r="C1253" s="26" t="s">
        <v>559</v>
      </c>
      <c r="D1253" s="41">
        <v>1</v>
      </c>
      <c r="E1253" s="104">
        <v>15000</v>
      </c>
      <c r="F1253" s="105">
        <v>15000</v>
      </c>
      <c r="G1253" s="153">
        <v>0</v>
      </c>
      <c r="H1253" s="104">
        <v>3000</v>
      </c>
      <c r="I1253" s="27"/>
      <c r="J1253" s="27"/>
      <c r="K1253" s="27"/>
      <c r="L1253" s="27"/>
      <c r="M1253" s="27"/>
      <c r="N1253" s="27"/>
      <c r="O1253" s="27"/>
      <c r="P1253" s="27"/>
      <c r="Q1253" s="27"/>
      <c r="R1253" s="27"/>
      <c r="S1253" s="27"/>
      <c r="T1253" s="27"/>
      <c r="U1253" s="27"/>
      <c r="V1253" s="27"/>
      <c r="W1253" s="27"/>
      <c r="X1253" s="27"/>
      <c r="Y1253" s="27"/>
      <c r="Z1253" s="27"/>
    </row>
    <row r="1254" spans="1:26" customFormat="1" ht="17.850000000000001" customHeight="1" x14ac:dyDescent="0.25">
      <c r="A1254" s="26">
        <v>29</v>
      </c>
      <c r="B1254" s="182" t="s">
        <v>575</v>
      </c>
      <c r="C1254" s="26" t="s">
        <v>570</v>
      </c>
      <c r="D1254" s="41">
        <v>1</v>
      </c>
      <c r="E1254" s="104">
        <v>9900</v>
      </c>
      <c r="F1254" s="105">
        <v>9900</v>
      </c>
      <c r="G1254" s="153">
        <v>0</v>
      </c>
      <c r="H1254" s="104">
        <v>1980</v>
      </c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  <c r="X1254" s="27"/>
      <c r="Y1254" s="27"/>
      <c r="Z1254" s="27"/>
    </row>
    <row r="1255" spans="1:26" customFormat="1" ht="24.4" customHeight="1" x14ac:dyDescent="0.25">
      <c r="A1255" s="26">
        <v>30</v>
      </c>
      <c r="B1255" s="182" t="s">
        <v>576</v>
      </c>
      <c r="C1255" s="26" t="s">
        <v>569</v>
      </c>
      <c r="D1255" s="41">
        <v>1</v>
      </c>
      <c r="E1255" s="104">
        <v>7500</v>
      </c>
      <c r="F1255" s="105">
        <v>7500</v>
      </c>
      <c r="G1255" s="153">
        <v>0</v>
      </c>
      <c r="H1255" s="104">
        <v>1500</v>
      </c>
      <c r="I1255" s="27"/>
      <c r="J1255" s="27"/>
      <c r="K1255" s="27"/>
      <c r="L1255" s="27"/>
      <c r="M1255" s="27"/>
      <c r="N1255" s="27"/>
      <c r="O1255" s="27"/>
      <c r="P1255" s="27"/>
      <c r="Q1255" s="27"/>
      <c r="R1255" s="27"/>
      <c r="S1255" s="27"/>
      <c r="T1255" s="27"/>
      <c r="U1255" s="27"/>
      <c r="V1255" s="27"/>
      <c r="W1255" s="27"/>
      <c r="X1255" s="27"/>
      <c r="Y1255" s="27"/>
      <c r="Z1255" s="27"/>
    </row>
    <row r="1256" spans="1:26" s="135" customFormat="1" ht="17.850000000000001" customHeight="1" x14ac:dyDescent="0.2">
      <c r="A1256" s="26">
        <v>31</v>
      </c>
      <c r="B1256" s="194" t="s">
        <v>772</v>
      </c>
      <c r="C1256" s="225"/>
      <c r="D1256" s="226">
        <v>2</v>
      </c>
      <c r="E1256" s="227">
        <f>2*16135</f>
        <v>32270</v>
      </c>
      <c r="F1256" s="105"/>
      <c r="G1256" s="228">
        <f>2*16135</f>
        <v>32270</v>
      </c>
      <c r="H1256" s="104">
        <v>6454</v>
      </c>
      <c r="I1256" s="134"/>
      <c r="J1256" s="134"/>
      <c r="K1256" s="134"/>
      <c r="L1256" s="134"/>
      <c r="M1256" s="134"/>
      <c r="N1256" s="134"/>
      <c r="O1256" s="134"/>
      <c r="P1256" s="134"/>
      <c r="Q1256" s="134"/>
      <c r="R1256" s="134"/>
      <c r="S1256" s="134"/>
      <c r="T1256" s="134"/>
      <c r="U1256" s="134"/>
      <c r="V1256" s="134"/>
      <c r="W1256" s="134"/>
      <c r="X1256" s="134"/>
      <c r="Y1256" s="134"/>
      <c r="Z1256" s="134"/>
    </row>
    <row r="1257" spans="1:26" s="135" customFormat="1" ht="17.850000000000001" customHeight="1" x14ac:dyDescent="0.2">
      <c r="A1257" s="26">
        <v>32</v>
      </c>
      <c r="B1257" s="194" t="s">
        <v>764</v>
      </c>
      <c r="C1257" s="225"/>
      <c r="D1257" s="226">
        <v>2</v>
      </c>
      <c r="E1257" s="227">
        <f>2*39105</f>
        <v>78210</v>
      </c>
      <c r="F1257" s="105"/>
      <c r="G1257" s="228">
        <f>2*39105</f>
        <v>78210</v>
      </c>
      <c r="H1257" s="104">
        <v>15642</v>
      </c>
      <c r="I1257" s="134"/>
      <c r="J1257" s="134"/>
      <c r="K1257" s="134"/>
      <c r="L1257" s="134"/>
      <c r="M1257" s="134"/>
      <c r="N1257" s="134"/>
      <c r="O1257" s="134"/>
      <c r="P1257" s="134"/>
      <c r="Q1257" s="134"/>
      <c r="R1257" s="134"/>
      <c r="S1257" s="134"/>
      <c r="T1257" s="134"/>
      <c r="U1257" s="134"/>
      <c r="V1257" s="134"/>
      <c r="W1257" s="134"/>
      <c r="X1257" s="134"/>
      <c r="Y1257" s="134"/>
      <c r="Z1257" s="134"/>
    </row>
    <row r="1258" spans="1:26" s="135" customFormat="1" ht="17.850000000000001" customHeight="1" x14ac:dyDescent="0.2">
      <c r="A1258" s="26">
        <v>33</v>
      </c>
      <c r="B1258" s="194" t="s">
        <v>765</v>
      </c>
      <c r="C1258" s="225"/>
      <c r="D1258" s="226">
        <v>1</v>
      </c>
      <c r="E1258" s="227">
        <v>12375</v>
      </c>
      <c r="F1258" s="105"/>
      <c r="G1258" s="228">
        <v>12375</v>
      </c>
      <c r="H1258" s="104">
        <v>3403.125</v>
      </c>
      <c r="I1258" s="134"/>
      <c r="J1258" s="134"/>
      <c r="K1258" s="134"/>
      <c r="L1258" s="134"/>
      <c r="M1258" s="134"/>
      <c r="N1258" s="134"/>
      <c r="O1258" s="134"/>
      <c r="P1258" s="134"/>
      <c r="Q1258" s="134"/>
      <c r="R1258" s="134"/>
      <c r="S1258" s="134"/>
      <c r="T1258" s="134"/>
      <c r="U1258" s="134"/>
      <c r="V1258" s="134"/>
      <c r="W1258" s="134"/>
      <c r="X1258" s="134"/>
      <c r="Y1258" s="134"/>
      <c r="Z1258" s="134"/>
    </row>
    <row r="1259" spans="1:26" s="135" customFormat="1" ht="17.850000000000001" customHeight="1" x14ac:dyDescent="0.2">
      <c r="A1259" s="26">
        <v>34</v>
      </c>
      <c r="B1259" s="194" t="s">
        <v>766</v>
      </c>
      <c r="C1259" s="225"/>
      <c r="D1259" s="226">
        <v>1</v>
      </c>
      <c r="E1259" s="227">
        <v>10150</v>
      </c>
      <c r="F1259" s="105"/>
      <c r="G1259" s="228">
        <v>10150</v>
      </c>
      <c r="H1259" s="104">
        <v>2791.25</v>
      </c>
      <c r="I1259" s="134"/>
      <c r="J1259" s="134"/>
      <c r="K1259" s="134"/>
      <c r="L1259" s="134"/>
      <c r="M1259" s="134"/>
      <c r="N1259" s="134"/>
      <c r="O1259" s="134"/>
      <c r="P1259" s="134"/>
      <c r="Q1259" s="134"/>
      <c r="R1259" s="134"/>
      <c r="S1259" s="134"/>
      <c r="T1259" s="134"/>
      <c r="U1259" s="134"/>
      <c r="V1259" s="134"/>
      <c r="W1259" s="134"/>
      <c r="X1259" s="134"/>
      <c r="Y1259" s="134"/>
      <c r="Z1259" s="134"/>
    </row>
    <row r="1260" spans="1:26" s="135" customFormat="1" ht="17.850000000000001" customHeight="1" x14ac:dyDescent="0.2">
      <c r="A1260" s="26">
        <v>35</v>
      </c>
      <c r="B1260" s="194" t="s">
        <v>767</v>
      </c>
      <c r="C1260" s="225"/>
      <c r="D1260" s="226">
        <v>1</v>
      </c>
      <c r="E1260" s="227">
        <v>12450</v>
      </c>
      <c r="F1260" s="105"/>
      <c r="G1260" s="228">
        <v>12450</v>
      </c>
      <c r="H1260" s="104">
        <v>4357.5</v>
      </c>
      <c r="I1260" s="134"/>
      <c r="J1260" s="134"/>
      <c r="K1260" s="134"/>
      <c r="L1260" s="134"/>
      <c r="M1260" s="134"/>
      <c r="N1260" s="134"/>
      <c r="O1260" s="134"/>
      <c r="P1260" s="134"/>
      <c r="Q1260" s="134"/>
      <c r="R1260" s="134"/>
      <c r="S1260" s="134"/>
      <c r="T1260" s="134"/>
      <c r="U1260" s="134"/>
      <c r="V1260" s="134"/>
      <c r="W1260" s="134"/>
      <c r="X1260" s="134"/>
      <c r="Y1260" s="134"/>
      <c r="Z1260" s="134"/>
    </row>
    <row r="1261" spans="1:26" customFormat="1" ht="24.75" customHeight="1" x14ac:dyDescent="0.25">
      <c r="A1261" s="26">
        <v>36</v>
      </c>
      <c r="B1261" s="54" t="s">
        <v>805</v>
      </c>
      <c r="C1261" s="53" t="s">
        <v>197</v>
      </c>
      <c r="D1261" s="71">
        <v>1</v>
      </c>
      <c r="E1261" s="94">
        <f>F1261+G1261</f>
        <v>20000</v>
      </c>
      <c r="F1261" s="96">
        <v>20000</v>
      </c>
      <c r="G1261" s="98"/>
      <c r="H1261" s="94">
        <v>8000</v>
      </c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  <c r="X1261" s="27"/>
      <c r="Y1261" s="27"/>
      <c r="Z1261" s="27"/>
    </row>
    <row r="1262" spans="1:26" customFormat="1" ht="27.75" customHeight="1" x14ac:dyDescent="0.25">
      <c r="A1262" s="26">
        <v>37</v>
      </c>
      <c r="B1262" s="54" t="s">
        <v>804</v>
      </c>
      <c r="C1262" s="53" t="s">
        <v>676</v>
      </c>
      <c r="D1262" s="71">
        <v>1</v>
      </c>
      <c r="E1262" s="94">
        <f>F1262+G1262</f>
        <v>19900</v>
      </c>
      <c r="F1262" s="96">
        <v>19900</v>
      </c>
      <c r="G1262" s="98"/>
      <c r="H1262" s="94">
        <v>7960</v>
      </c>
      <c r="I1262" s="27"/>
      <c r="J1262" s="27"/>
      <c r="K1262" s="27"/>
      <c r="L1262" s="27"/>
      <c r="M1262" s="27"/>
      <c r="N1262" s="27"/>
      <c r="O1262" s="27"/>
      <c r="P1262" s="27"/>
      <c r="Q1262" s="27"/>
      <c r="R1262" s="27"/>
      <c r="S1262" s="27"/>
      <c r="T1262" s="27"/>
      <c r="U1262" s="27"/>
      <c r="V1262" s="27"/>
      <c r="W1262" s="27"/>
      <c r="X1262" s="27"/>
      <c r="Y1262" s="27"/>
      <c r="Z1262" s="27"/>
    </row>
    <row r="1263" spans="1:26" customFormat="1" ht="17.850000000000001" customHeight="1" x14ac:dyDescent="0.25">
      <c r="A1263" s="26">
        <v>38</v>
      </c>
      <c r="B1263" s="188" t="s">
        <v>162</v>
      </c>
      <c r="C1263" s="67" t="s">
        <v>625</v>
      </c>
      <c r="D1263" s="68">
        <v>1</v>
      </c>
      <c r="E1263" s="104">
        <v>11399</v>
      </c>
      <c r="F1263" s="105">
        <v>11399</v>
      </c>
      <c r="G1263" s="153">
        <v>0</v>
      </c>
      <c r="H1263" s="104">
        <v>4559.6000000000004</v>
      </c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  <c r="X1263" s="27"/>
      <c r="Y1263" s="27"/>
      <c r="Z1263" s="27"/>
    </row>
    <row r="1264" spans="1:26" s="135" customFormat="1" ht="17.850000000000001" customHeight="1" x14ac:dyDescent="0.2">
      <c r="A1264" s="26">
        <v>39</v>
      </c>
      <c r="B1264" s="194" t="s">
        <v>768</v>
      </c>
      <c r="C1264" s="26"/>
      <c r="D1264" s="132">
        <v>3</v>
      </c>
      <c r="E1264" s="133">
        <f>3*13750</f>
        <v>41250</v>
      </c>
      <c r="F1264" s="32"/>
      <c r="G1264" s="171">
        <f>3*13750</f>
        <v>41250</v>
      </c>
      <c r="H1264" s="24">
        <v>19593.75</v>
      </c>
      <c r="I1264" s="134"/>
      <c r="J1264" s="134"/>
      <c r="K1264" s="134"/>
      <c r="L1264" s="134"/>
      <c r="M1264" s="134"/>
      <c r="N1264" s="134"/>
      <c r="O1264" s="134"/>
      <c r="P1264" s="134"/>
      <c r="Q1264" s="134"/>
      <c r="R1264" s="134"/>
      <c r="S1264" s="134"/>
      <c r="T1264" s="134"/>
      <c r="U1264" s="134"/>
      <c r="V1264" s="134"/>
      <c r="W1264" s="134"/>
      <c r="X1264" s="134"/>
      <c r="Y1264" s="134"/>
      <c r="Z1264" s="134"/>
    </row>
    <row r="1265" spans="1:26" s="135" customFormat="1" ht="17.850000000000001" customHeight="1" x14ac:dyDescent="0.2">
      <c r="A1265" s="26">
        <v>40</v>
      </c>
      <c r="B1265" s="194" t="s">
        <v>767</v>
      </c>
      <c r="C1265" s="26"/>
      <c r="D1265" s="132">
        <v>1</v>
      </c>
      <c r="E1265" s="227">
        <v>10800</v>
      </c>
      <c r="F1265" s="105"/>
      <c r="G1265" s="228">
        <v>10800</v>
      </c>
      <c r="H1265" s="104">
        <v>5130</v>
      </c>
      <c r="I1265" s="134"/>
      <c r="J1265" s="134"/>
      <c r="K1265" s="134"/>
      <c r="L1265" s="134"/>
      <c r="M1265" s="134"/>
      <c r="N1265" s="134"/>
      <c r="O1265" s="134"/>
      <c r="P1265" s="134"/>
      <c r="Q1265" s="134"/>
      <c r="R1265" s="134"/>
      <c r="S1265" s="134"/>
      <c r="T1265" s="134"/>
      <c r="U1265" s="134"/>
      <c r="V1265" s="134"/>
      <c r="W1265" s="134"/>
      <c r="X1265" s="134"/>
      <c r="Y1265" s="134"/>
      <c r="Z1265" s="134"/>
    </row>
    <row r="1266" spans="1:26" s="135" customFormat="1" ht="17.850000000000001" customHeight="1" x14ac:dyDescent="0.2">
      <c r="A1266" s="26">
        <v>41</v>
      </c>
      <c r="B1266" s="194" t="s">
        <v>984</v>
      </c>
      <c r="C1266" s="237"/>
      <c r="D1266" s="132">
        <v>1</v>
      </c>
      <c r="E1266" s="227">
        <f>F1266+G1266</f>
        <v>16498</v>
      </c>
      <c r="F1266" s="105"/>
      <c r="G1266" s="228">
        <v>16498</v>
      </c>
      <c r="H1266" s="104">
        <f>G1266-(F1266*20%)</f>
        <v>16498</v>
      </c>
      <c r="I1266" s="134"/>
      <c r="J1266" s="134"/>
      <c r="K1266" s="134"/>
      <c r="L1266" s="134"/>
      <c r="M1266" s="134"/>
      <c r="N1266" s="134"/>
      <c r="O1266" s="134"/>
      <c r="P1266" s="134"/>
      <c r="Q1266" s="134"/>
      <c r="R1266" s="134"/>
      <c r="S1266" s="134"/>
      <c r="T1266" s="134"/>
      <c r="U1266" s="134"/>
      <c r="V1266" s="134"/>
      <c r="W1266" s="134"/>
      <c r="X1266" s="134"/>
      <c r="Y1266" s="134"/>
      <c r="Z1266" s="134"/>
    </row>
    <row r="1267" spans="1:26" s="135" customFormat="1" ht="17.850000000000001" customHeight="1" x14ac:dyDescent="0.2">
      <c r="A1267" s="26">
        <v>42</v>
      </c>
      <c r="B1267" s="194" t="s">
        <v>985</v>
      </c>
      <c r="C1267" s="237"/>
      <c r="D1267" s="132">
        <v>1</v>
      </c>
      <c r="E1267" s="227">
        <f t="shared" ref="E1267:E1312" si="69">F1267+G1267</f>
        <v>11450</v>
      </c>
      <c r="F1267" s="105"/>
      <c r="G1267" s="228">
        <v>11450</v>
      </c>
      <c r="H1267" s="104">
        <f t="shared" ref="H1267:H1312" si="70">G1267-(F1267*20%)</f>
        <v>11450</v>
      </c>
      <c r="I1267" s="134"/>
      <c r="J1267" s="134"/>
      <c r="K1267" s="134"/>
      <c r="L1267" s="134"/>
      <c r="M1267" s="134"/>
      <c r="N1267" s="134"/>
      <c r="O1267" s="134"/>
      <c r="P1267" s="134"/>
      <c r="Q1267" s="134"/>
      <c r="R1267" s="134"/>
      <c r="S1267" s="134"/>
      <c r="T1267" s="134"/>
      <c r="U1267" s="134"/>
      <c r="V1267" s="134"/>
      <c r="W1267" s="134"/>
      <c r="X1267" s="134"/>
      <c r="Y1267" s="134"/>
      <c r="Z1267" s="134"/>
    </row>
    <row r="1268" spans="1:26" s="135" customFormat="1" ht="17.850000000000001" customHeight="1" x14ac:dyDescent="0.2">
      <c r="A1268" s="26">
        <v>43</v>
      </c>
      <c r="B1268" s="194" t="s">
        <v>986</v>
      </c>
      <c r="C1268" s="237"/>
      <c r="D1268" s="132">
        <v>1</v>
      </c>
      <c r="E1268" s="227">
        <f t="shared" si="69"/>
        <v>11170</v>
      </c>
      <c r="F1268" s="105"/>
      <c r="G1268" s="228">
        <v>11170</v>
      </c>
      <c r="H1268" s="104">
        <f t="shared" si="70"/>
        <v>11170</v>
      </c>
      <c r="I1268" s="134"/>
      <c r="J1268" s="134"/>
      <c r="K1268" s="134"/>
      <c r="L1268" s="134"/>
      <c r="M1268" s="134"/>
      <c r="N1268" s="134"/>
      <c r="O1268" s="134"/>
      <c r="P1268" s="134"/>
      <c r="Q1268" s="134"/>
      <c r="R1268" s="134"/>
      <c r="S1268" s="134"/>
      <c r="T1268" s="134"/>
      <c r="U1268" s="134"/>
      <c r="V1268" s="134"/>
      <c r="W1268" s="134"/>
      <c r="X1268" s="134"/>
      <c r="Y1268" s="134"/>
      <c r="Z1268" s="134"/>
    </row>
    <row r="1269" spans="1:26" s="135" customFormat="1" ht="17.850000000000001" customHeight="1" x14ac:dyDescent="0.2">
      <c r="A1269" s="26">
        <v>44</v>
      </c>
      <c r="B1269" s="194" t="s">
        <v>987</v>
      </c>
      <c r="C1269" s="237"/>
      <c r="D1269" s="132">
        <v>1</v>
      </c>
      <c r="E1269" s="227">
        <f t="shared" si="69"/>
        <v>17648.400000000001</v>
      </c>
      <c r="F1269" s="105"/>
      <c r="G1269" s="228">
        <v>17648.400000000001</v>
      </c>
      <c r="H1269" s="104">
        <f t="shared" si="70"/>
        <v>17648.400000000001</v>
      </c>
      <c r="I1269" s="134"/>
      <c r="J1269" s="134"/>
      <c r="K1269" s="134"/>
      <c r="L1269" s="134"/>
      <c r="M1269" s="134"/>
      <c r="N1269" s="134"/>
      <c r="O1269" s="134"/>
      <c r="P1269" s="134"/>
      <c r="Q1269" s="134"/>
      <c r="R1269" s="134"/>
      <c r="S1269" s="134"/>
      <c r="T1269" s="134"/>
      <c r="U1269" s="134"/>
      <c r="V1269" s="134"/>
      <c r="W1269" s="134"/>
      <c r="X1269" s="134"/>
      <c r="Y1269" s="134"/>
      <c r="Z1269" s="134"/>
    </row>
    <row r="1270" spans="1:26" s="135" customFormat="1" ht="17.850000000000001" customHeight="1" x14ac:dyDescent="0.2">
      <c r="A1270" s="26">
        <v>45</v>
      </c>
      <c r="B1270" s="194" t="s">
        <v>988</v>
      </c>
      <c r="C1270" s="237"/>
      <c r="D1270" s="132">
        <v>1</v>
      </c>
      <c r="E1270" s="227">
        <f t="shared" si="69"/>
        <v>22149</v>
      </c>
      <c r="F1270" s="105"/>
      <c r="G1270" s="228">
        <v>22149</v>
      </c>
      <c r="H1270" s="104">
        <f t="shared" si="70"/>
        <v>22149</v>
      </c>
      <c r="I1270" s="134"/>
      <c r="J1270" s="134"/>
      <c r="K1270" s="134"/>
      <c r="L1270" s="134"/>
      <c r="M1270" s="134"/>
      <c r="N1270" s="134"/>
      <c r="O1270" s="134"/>
      <c r="P1270" s="134"/>
      <c r="Q1270" s="134"/>
      <c r="R1270" s="134"/>
      <c r="S1270" s="134"/>
      <c r="T1270" s="134"/>
      <c r="U1270" s="134"/>
      <c r="V1270" s="134"/>
      <c r="W1270" s="134"/>
      <c r="X1270" s="134"/>
      <c r="Y1270" s="134"/>
      <c r="Z1270" s="134"/>
    </row>
    <row r="1271" spans="1:26" s="135" customFormat="1" ht="17.850000000000001" customHeight="1" x14ac:dyDescent="0.2">
      <c r="A1271" s="26">
        <v>46</v>
      </c>
      <c r="B1271" s="194" t="s">
        <v>989</v>
      </c>
      <c r="C1271" s="237"/>
      <c r="D1271" s="132">
        <v>1</v>
      </c>
      <c r="E1271" s="227">
        <f t="shared" si="69"/>
        <v>18650</v>
      </c>
      <c r="F1271" s="105"/>
      <c r="G1271" s="228">
        <v>18650</v>
      </c>
      <c r="H1271" s="104">
        <f t="shared" si="70"/>
        <v>18650</v>
      </c>
      <c r="I1271" s="134"/>
      <c r="J1271" s="134"/>
      <c r="K1271" s="134"/>
      <c r="L1271" s="134"/>
      <c r="M1271" s="134"/>
      <c r="N1271" s="134"/>
      <c r="O1271" s="134"/>
      <c r="P1271" s="134"/>
      <c r="Q1271" s="134"/>
      <c r="R1271" s="134"/>
      <c r="S1271" s="134"/>
      <c r="T1271" s="134"/>
      <c r="U1271" s="134"/>
      <c r="V1271" s="134"/>
      <c r="W1271" s="134"/>
      <c r="X1271" s="134"/>
      <c r="Y1271" s="134"/>
      <c r="Z1271" s="134"/>
    </row>
    <row r="1272" spans="1:26" s="135" customFormat="1" ht="17.850000000000001" customHeight="1" x14ac:dyDescent="0.2">
      <c r="A1272" s="26">
        <v>47</v>
      </c>
      <c r="B1272" s="194" t="s">
        <v>990</v>
      </c>
      <c r="C1272" s="237"/>
      <c r="D1272" s="132">
        <v>1</v>
      </c>
      <c r="E1272" s="227">
        <f t="shared" si="69"/>
        <v>16329</v>
      </c>
      <c r="F1272" s="105"/>
      <c r="G1272" s="228">
        <v>16329</v>
      </c>
      <c r="H1272" s="104">
        <f t="shared" si="70"/>
        <v>16329</v>
      </c>
      <c r="I1272" s="134"/>
      <c r="J1272" s="134"/>
      <c r="K1272" s="134"/>
      <c r="L1272" s="134"/>
      <c r="M1272" s="134"/>
      <c r="N1272" s="134"/>
      <c r="O1272" s="134"/>
      <c r="P1272" s="134"/>
      <c r="Q1272" s="134"/>
      <c r="R1272" s="134"/>
      <c r="S1272" s="134"/>
      <c r="T1272" s="134"/>
      <c r="U1272" s="134"/>
      <c r="V1272" s="134"/>
      <c r="W1272" s="134"/>
      <c r="X1272" s="134"/>
      <c r="Y1272" s="134"/>
      <c r="Z1272" s="134"/>
    </row>
    <row r="1273" spans="1:26" s="135" customFormat="1" ht="17.850000000000001" customHeight="1" x14ac:dyDescent="0.2">
      <c r="A1273" s="26">
        <v>48</v>
      </c>
      <c r="B1273" s="194" t="s">
        <v>991</v>
      </c>
      <c r="C1273" s="237"/>
      <c r="D1273" s="132">
        <v>1</v>
      </c>
      <c r="E1273" s="227">
        <f t="shared" si="69"/>
        <v>16329</v>
      </c>
      <c r="F1273" s="105"/>
      <c r="G1273" s="228">
        <v>16329</v>
      </c>
      <c r="H1273" s="104">
        <f t="shared" si="70"/>
        <v>16329</v>
      </c>
      <c r="I1273" s="134"/>
      <c r="J1273" s="134"/>
      <c r="K1273" s="134"/>
      <c r="L1273" s="134"/>
      <c r="M1273" s="134"/>
      <c r="N1273" s="134"/>
      <c r="O1273" s="134"/>
      <c r="P1273" s="134"/>
      <c r="Q1273" s="134"/>
      <c r="R1273" s="134"/>
      <c r="S1273" s="134"/>
      <c r="T1273" s="134"/>
      <c r="U1273" s="134"/>
      <c r="V1273" s="134"/>
      <c r="W1273" s="134"/>
      <c r="X1273" s="134"/>
      <c r="Y1273" s="134"/>
      <c r="Z1273" s="134"/>
    </row>
    <row r="1274" spans="1:26" s="135" customFormat="1" ht="17.850000000000001" customHeight="1" x14ac:dyDescent="0.2">
      <c r="A1274" s="26">
        <v>49</v>
      </c>
      <c r="B1274" s="194" t="s">
        <v>992</v>
      </c>
      <c r="C1274" s="237"/>
      <c r="D1274" s="132">
        <v>1</v>
      </c>
      <c r="E1274" s="227">
        <f t="shared" si="69"/>
        <v>16329</v>
      </c>
      <c r="F1274" s="105"/>
      <c r="G1274" s="228">
        <v>16329</v>
      </c>
      <c r="H1274" s="104">
        <f t="shared" si="70"/>
        <v>16329</v>
      </c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</row>
    <row r="1275" spans="1:26" s="135" customFormat="1" ht="17.850000000000001" customHeight="1" x14ac:dyDescent="0.2">
      <c r="A1275" s="26">
        <v>50</v>
      </c>
      <c r="B1275" s="194" t="s">
        <v>993</v>
      </c>
      <c r="C1275" s="237"/>
      <c r="D1275" s="132">
        <v>1</v>
      </c>
      <c r="E1275" s="227">
        <f t="shared" si="69"/>
        <v>16329</v>
      </c>
      <c r="F1275" s="105"/>
      <c r="G1275" s="228">
        <v>16329</v>
      </c>
      <c r="H1275" s="104">
        <f t="shared" si="70"/>
        <v>16329</v>
      </c>
      <c r="I1275" s="134"/>
      <c r="J1275" s="134"/>
      <c r="K1275" s="134"/>
      <c r="L1275" s="134"/>
      <c r="M1275" s="134"/>
      <c r="N1275" s="134"/>
      <c r="O1275" s="134"/>
      <c r="P1275" s="134"/>
      <c r="Q1275" s="134"/>
      <c r="R1275" s="134"/>
      <c r="S1275" s="134"/>
      <c r="T1275" s="134"/>
      <c r="U1275" s="134"/>
      <c r="V1275" s="134"/>
      <c r="W1275" s="134"/>
      <c r="X1275" s="134"/>
      <c r="Y1275" s="134"/>
      <c r="Z1275" s="134"/>
    </row>
    <row r="1276" spans="1:26" s="135" customFormat="1" ht="17.850000000000001" customHeight="1" x14ac:dyDescent="0.2">
      <c r="A1276" s="26">
        <v>51</v>
      </c>
      <c r="B1276" s="194" t="s">
        <v>994</v>
      </c>
      <c r="C1276" s="237"/>
      <c r="D1276" s="132">
        <v>1</v>
      </c>
      <c r="E1276" s="227">
        <f t="shared" si="69"/>
        <v>16329</v>
      </c>
      <c r="F1276" s="105"/>
      <c r="G1276" s="228">
        <v>16329</v>
      </c>
      <c r="H1276" s="104">
        <f t="shared" si="70"/>
        <v>16329</v>
      </c>
      <c r="I1276" s="134"/>
      <c r="J1276" s="134"/>
      <c r="K1276" s="134"/>
      <c r="L1276" s="134"/>
      <c r="M1276" s="134"/>
      <c r="N1276" s="134"/>
      <c r="O1276" s="134"/>
      <c r="P1276" s="134"/>
      <c r="Q1276" s="134"/>
      <c r="R1276" s="134"/>
      <c r="S1276" s="134"/>
      <c r="T1276" s="134"/>
      <c r="U1276" s="134"/>
      <c r="V1276" s="134"/>
      <c r="W1276" s="134"/>
      <c r="X1276" s="134"/>
      <c r="Y1276" s="134"/>
      <c r="Z1276" s="134"/>
    </row>
    <row r="1277" spans="1:26" s="135" customFormat="1" ht="17.850000000000001" customHeight="1" x14ac:dyDescent="0.2">
      <c r="A1277" s="26">
        <v>52</v>
      </c>
      <c r="B1277" s="194" t="s">
        <v>995</v>
      </c>
      <c r="C1277" s="237"/>
      <c r="D1277" s="132">
        <v>1</v>
      </c>
      <c r="E1277" s="227">
        <f t="shared" si="69"/>
        <v>16329</v>
      </c>
      <c r="F1277" s="105"/>
      <c r="G1277" s="228">
        <v>16329</v>
      </c>
      <c r="H1277" s="104">
        <f t="shared" si="70"/>
        <v>16329</v>
      </c>
      <c r="I1277" s="134"/>
      <c r="J1277" s="134"/>
      <c r="K1277" s="134"/>
      <c r="L1277" s="134"/>
      <c r="M1277" s="134"/>
      <c r="N1277" s="134"/>
      <c r="O1277" s="134"/>
      <c r="P1277" s="134"/>
      <c r="Q1277" s="134"/>
      <c r="R1277" s="134"/>
      <c r="S1277" s="134"/>
      <c r="T1277" s="134"/>
      <c r="U1277" s="134"/>
      <c r="V1277" s="134"/>
      <c r="W1277" s="134"/>
      <c r="X1277" s="134"/>
      <c r="Y1277" s="134"/>
      <c r="Z1277" s="134"/>
    </row>
    <row r="1278" spans="1:26" s="135" customFormat="1" ht="17.850000000000001" customHeight="1" x14ac:dyDescent="0.2">
      <c r="A1278" s="26">
        <v>53</v>
      </c>
      <c r="B1278" s="194" t="s">
        <v>996</v>
      </c>
      <c r="C1278" s="237"/>
      <c r="D1278" s="132">
        <v>1</v>
      </c>
      <c r="E1278" s="227">
        <f t="shared" si="69"/>
        <v>16329</v>
      </c>
      <c r="F1278" s="105"/>
      <c r="G1278" s="228">
        <v>16329</v>
      </c>
      <c r="H1278" s="104">
        <f t="shared" si="70"/>
        <v>16329</v>
      </c>
      <c r="I1278" s="134"/>
      <c r="J1278" s="134"/>
      <c r="K1278" s="134"/>
      <c r="L1278" s="134"/>
      <c r="M1278" s="134"/>
      <c r="N1278" s="134"/>
      <c r="O1278" s="134"/>
      <c r="P1278" s="134"/>
      <c r="Q1278" s="134"/>
      <c r="R1278" s="134"/>
      <c r="S1278" s="134"/>
      <c r="T1278" s="134"/>
      <c r="U1278" s="134"/>
      <c r="V1278" s="134"/>
      <c r="W1278" s="134"/>
      <c r="X1278" s="134"/>
      <c r="Y1278" s="134"/>
      <c r="Z1278" s="134"/>
    </row>
    <row r="1279" spans="1:26" s="135" customFormat="1" ht="17.850000000000001" customHeight="1" x14ac:dyDescent="0.2">
      <c r="A1279" s="26">
        <v>54</v>
      </c>
      <c r="B1279" s="194" t="s">
        <v>997</v>
      </c>
      <c r="C1279" s="237"/>
      <c r="D1279" s="132">
        <v>1</v>
      </c>
      <c r="E1279" s="227">
        <f t="shared" si="69"/>
        <v>16329</v>
      </c>
      <c r="F1279" s="105"/>
      <c r="G1279" s="228">
        <v>16329</v>
      </c>
      <c r="H1279" s="104">
        <f t="shared" si="70"/>
        <v>16329</v>
      </c>
      <c r="I1279" s="134"/>
      <c r="J1279" s="134"/>
      <c r="K1279" s="134"/>
      <c r="L1279" s="134"/>
      <c r="M1279" s="134"/>
      <c r="N1279" s="134"/>
      <c r="O1279" s="134"/>
      <c r="P1279" s="134"/>
      <c r="Q1279" s="134"/>
      <c r="R1279" s="134"/>
      <c r="S1279" s="134"/>
      <c r="T1279" s="134"/>
      <c r="U1279" s="134"/>
      <c r="V1279" s="134"/>
      <c r="W1279" s="134"/>
      <c r="X1279" s="134"/>
      <c r="Y1279" s="134"/>
      <c r="Z1279" s="134"/>
    </row>
    <row r="1280" spans="1:26" s="135" customFormat="1" ht="17.850000000000001" customHeight="1" x14ac:dyDescent="0.2">
      <c r="A1280" s="26">
        <v>55</v>
      </c>
      <c r="B1280" s="194" t="s">
        <v>998</v>
      </c>
      <c r="C1280" s="237"/>
      <c r="D1280" s="132">
        <v>1</v>
      </c>
      <c r="E1280" s="227">
        <f t="shared" si="69"/>
        <v>16329</v>
      </c>
      <c r="F1280" s="105"/>
      <c r="G1280" s="228">
        <v>16329</v>
      </c>
      <c r="H1280" s="104">
        <f t="shared" si="70"/>
        <v>16329</v>
      </c>
      <c r="I1280" s="134"/>
      <c r="J1280" s="134"/>
      <c r="K1280" s="134"/>
      <c r="L1280" s="134"/>
      <c r="M1280" s="134"/>
      <c r="N1280" s="134"/>
      <c r="O1280" s="134"/>
      <c r="P1280" s="134"/>
      <c r="Q1280" s="134"/>
      <c r="R1280" s="134"/>
      <c r="S1280" s="134"/>
      <c r="T1280" s="134"/>
      <c r="U1280" s="134"/>
      <c r="V1280" s="134"/>
      <c r="W1280" s="134"/>
      <c r="X1280" s="134"/>
      <c r="Y1280" s="134"/>
      <c r="Z1280" s="134"/>
    </row>
    <row r="1281" spans="1:26" s="135" customFormat="1" ht="17.850000000000001" customHeight="1" x14ac:dyDescent="0.2">
      <c r="A1281" s="26">
        <v>56</v>
      </c>
      <c r="B1281" s="194" t="s">
        <v>999</v>
      </c>
      <c r="C1281" s="237"/>
      <c r="D1281" s="132">
        <v>1</v>
      </c>
      <c r="E1281" s="227">
        <f t="shared" si="69"/>
        <v>16329</v>
      </c>
      <c r="F1281" s="105"/>
      <c r="G1281" s="228">
        <v>16329</v>
      </c>
      <c r="H1281" s="104">
        <f t="shared" si="70"/>
        <v>16329</v>
      </c>
      <c r="I1281" s="134"/>
      <c r="J1281" s="134"/>
      <c r="K1281" s="134"/>
      <c r="L1281" s="134"/>
      <c r="M1281" s="134"/>
      <c r="N1281" s="134"/>
      <c r="O1281" s="134"/>
      <c r="P1281" s="134"/>
      <c r="Q1281" s="134"/>
      <c r="R1281" s="134"/>
      <c r="S1281" s="134"/>
      <c r="T1281" s="134"/>
      <c r="U1281" s="134"/>
      <c r="V1281" s="134"/>
      <c r="W1281" s="134"/>
      <c r="X1281" s="134"/>
      <c r="Y1281" s="134"/>
      <c r="Z1281" s="134"/>
    </row>
    <row r="1282" spans="1:26" s="135" customFormat="1" ht="17.850000000000001" customHeight="1" x14ac:dyDescent="0.2">
      <c r="A1282" s="26">
        <v>57</v>
      </c>
      <c r="B1282" s="194" t="s">
        <v>1000</v>
      </c>
      <c r="C1282" s="237"/>
      <c r="D1282" s="132">
        <v>1</v>
      </c>
      <c r="E1282" s="227">
        <f t="shared" si="69"/>
        <v>16329</v>
      </c>
      <c r="F1282" s="105"/>
      <c r="G1282" s="228">
        <v>16329</v>
      </c>
      <c r="H1282" s="104">
        <f t="shared" si="70"/>
        <v>16329</v>
      </c>
      <c r="I1282" s="134"/>
      <c r="J1282" s="134"/>
      <c r="K1282" s="134"/>
      <c r="L1282" s="134"/>
      <c r="M1282" s="134"/>
      <c r="N1282" s="134"/>
      <c r="O1282" s="134"/>
      <c r="P1282" s="134"/>
      <c r="Q1282" s="134"/>
      <c r="R1282" s="134"/>
      <c r="S1282" s="134"/>
      <c r="T1282" s="134"/>
      <c r="U1282" s="134"/>
      <c r="V1282" s="134"/>
      <c r="W1282" s="134"/>
      <c r="X1282" s="134"/>
      <c r="Y1282" s="134"/>
      <c r="Z1282" s="134"/>
    </row>
    <row r="1283" spans="1:26" s="135" customFormat="1" ht="17.850000000000001" customHeight="1" x14ac:dyDescent="0.2">
      <c r="A1283" s="26">
        <v>58</v>
      </c>
      <c r="B1283" s="194" t="s">
        <v>1001</v>
      </c>
      <c r="C1283" s="237"/>
      <c r="D1283" s="132">
        <v>1</v>
      </c>
      <c r="E1283" s="227">
        <f t="shared" si="69"/>
        <v>16329</v>
      </c>
      <c r="F1283" s="105"/>
      <c r="G1283" s="228">
        <v>16329</v>
      </c>
      <c r="H1283" s="104">
        <f t="shared" si="70"/>
        <v>16329</v>
      </c>
      <c r="I1283" s="134"/>
      <c r="J1283" s="134"/>
      <c r="K1283" s="134"/>
      <c r="L1283" s="134"/>
      <c r="M1283" s="134"/>
      <c r="N1283" s="134"/>
      <c r="O1283" s="134"/>
      <c r="P1283" s="134"/>
      <c r="Q1283" s="134"/>
      <c r="R1283" s="134"/>
      <c r="S1283" s="134"/>
      <c r="T1283" s="134"/>
      <c r="U1283" s="134"/>
      <c r="V1283" s="134"/>
      <c r="W1283" s="134"/>
      <c r="X1283" s="134"/>
      <c r="Y1283" s="134"/>
      <c r="Z1283" s="134"/>
    </row>
    <row r="1284" spans="1:26" s="135" customFormat="1" ht="17.850000000000001" customHeight="1" x14ac:dyDescent="0.2">
      <c r="A1284" s="26">
        <v>59</v>
      </c>
      <c r="B1284" s="194" t="s">
        <v>1002</v>
      </c>
      <c r="C1284" s="237"/>
      <c r="D1284" s="132">
        <v>1</v>
      </c>
      <c r="E1284" s="227">
        <f t="shared" si="69"/>
        <v>16329</v>
      </c>
      <c r="F1284" s="105"/>
      <c r="G1284" s="228">
        <v>16329</v>
      </c>
      <c r="H1284" s="104">
        <f t="shared" si="70"/>
        <v>16329</v>
      </c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</row>
    <row r="1285" spans="1:26" s="135" customFormat="1" ht="17.850000000000001" customHeight="1" x14ac:dyDescent="0.2">
      <c r="A1285" s="26">
        <v>60</v>
      </c>
      <c r="B1285" s="194" t="s">
        <v>1003</v>
      </c>
      <c r="C1285" s="237"/>
      <c r="D1285" s="132">
        <v>1</v>
      </c>
      <c r="E1285" s="227">
        <f t="shared" si="69"/>
        <v>16329</v>
      </c>
      <c r="F1285" s="105"/>
      <c r="G1285" s="228">
        <v>16329</v>
      </c>
      <c r="H1285" s="104">
        <f t="shared" si="70"/>
        <v>16329</v>
      </c>
      <c r="I1285" s="134"/>
      <c r="J1285" s="134"/>
      <c r="K1285" s="134"/>
      <c r="L1285" s="134"/>
      <c r="M1285" s="134"/>
      <c r="N1285" s="134"/>
      <c r="O1285" s="134"/>
      <c r="P1285" s="134"/>
      <c r="Q1285" s="134"/>
      <c r="R1285" s="134"/>
      <c r="S1285" s="134"/>
      <c r="T1285" s="134"/>
      <c r="U1285" s="134"/>
      <c r="V1285" s="134"/>
      <c r="W1285" s="134"/>
      <c r="X1285" s="134"/>
      <c r="Y1285" s="134"/>
      <c r="Z1285" s="134"/>
    </row>
    <row r="1286" spans="1:26" s="135" customFormat="1" ht="17.850000000000001" customHeight="1" x14ac:dyDescent="0.2">
      <c r="A1286" s="26">
        <v>61</v>
      </c>
      <c r="B1286" s="194" t="s">
        <v>1004</v>
      </c>
      <c r="C1286" s="237"/>
      <c r="D1286" s="132">
        <v>1</v>
      </c>
      <c r="E1286" s="227">
        <f t="shared" si="69"/>
        <v>16329</v>
      </c>
      <c r="F1286" s="105"/>
      <c r="G1286" s="228">
        <v>16329</v>
      </c>
      <c r="H1286" s="104">
        <f t="shared" si="70"/>
        <v>16329</v>
      </c>
      <c r="I1286" s="134"/>
      <c r="J1286" s="134"/>
      <c r="K1286" s="134"/>
      <c r="L1286" s="134"/>
      <c r="M1286" s="134"/>
      <c r="N1286" s="134"/>
      <c r="O1286" s="134"/>
      <c r="P1286" s="134"/>
      <c r="Q1286" s="134"/>
      <c r="R1286" s="134"/>
      <c r="S1286" s="134"/>
      <c r="T1286" s="134"/>
      <c r="U1286" s="134"/>
      <c r="V1286" s="134"/>
      <c r="W1286" s="134"/>
      <c r="X1286" s="134"/>
      <c r="Y1286" s="134"/>
      <c r="Z1286" s="134"/>
    </row>
    <row r="1287" spans="1:26" s="135" customFormat="1" ht="17.850000000000001" customHeight="1" x14ac:dyDescent="0.2">
      <c r="A1287" s="26">
        <v>62</v>
      </c>
      <c r="B1287" s="194" t="s">
        <v>1005</v>
      </c>
      <c r="C1287" s="237"/>
      <c r="D1287" s="132">
        <v>1</v>
      </c>
      <c r="E1287" s="227">
        <f t="shared" si="69"/>
        <v>16329</v>
      </c>
      <c r="F1287" s="105"/>
      <c r="G1287" s="228">
        <v>16329</v>
      </c>
      <c r="H1287" s="104">
        <f t="shared" si="70"/>
        <v>16329</v>
      </c>
      <c r="I1287" s="134"/>
      <c r="J1287" s="134"/>
      <c r="K1287" s="134"/>
      <c r="L1287" s="134"/>
      <c r="M1287" s="134"/>
      <c r="N1287" s="134"/>
      <c r="O1287" s="134"/>
      <c r="P1287" s="134"/>
      <c r="Q1287" s="134"/>
      <c r="R1287" s="134"/>
      <c r="S1287" s="134"/>
      <c r="T1287" s="134"/>
      <c r="U1287" s="134"/>
      <c r="V1287" s="134"/>
      <c r="W1287" s="134"/>
      <c r="X1287" s="134"/>
      <c r="Y1287" s="134"/>
      <c r="Z1287" s="134"/>
    </row>
    <row r="1288" spans="1:26" s="135" customFormat="1" ht="17.850000000000001" customHeight="1" x14ac:dyDescent="0.2">
      <c r="A1288" s="26">
        <v>63</v>
      </c>
      <c r="B1288" s="194" t="s">
        <v>1006</v>
      </c>
      <c r="C1288" s="237"/>
      <c r="D1288" s="132">
        <v>1</v>
      </c>
      <c r="E1288" s="227">
        <f t="shared" si="69"/>
        <v>16329</v>
      </c>
      <c r="F1288" s="105"/>
      <c r="G1288" s="228">
        <v>16329</v>
      </c>
      <c r="H1288" s="104">
        <f t="shared" si="70"/>
        <v>16329</v>
      </c>
      <c r="I1288" s="134"/>
      <c r="J1288" s="134"/>
      <c r="K1288" s="134"/>
      <c r="L1288" s="134"/>
      <c r="M1288" s="134"/>
      <c r="N1288" s="134"/>
      <c r="O1288" s="134"/>
      <c r="P1288" s="134"/>
      <c r="Q1288" s="134"/>
      <c r="R1288" s="134"/>
      <c r="S1288" s="134"/>
      <c r="T1288" s="134"/>
      <c r="U1288" s="134"/>
      <c r="V1288" s="134"/>
      <c r="W1288" s="134"/>
      <c r="X1288" s="134"/>
      <c r="Y1288" s="134"/>
      <c r="Z1288" s="134"/>
    </row>
    <row r="1289" spans="1:26" s="135" customFormat="1" ht="17.850000000000001" customHeight="1" x14ac:dyDescent="0.2">
      <c r="A1289" s="26">
        <v>64</v>
      </c>
      <c r="B1289" s="194" t="s">
        <v>1007</v>
      </c>
      <c r="C1289" s="237"/>
      <c r="D1289" s="132">
        <v>1</v>
      </c>
      <c r="E1289" s="227">
        <f t="shared" si="69"/>
        <v>16329</v>
      </c>
      <c r="F1289" s="105"/>
      <c r="G1289" s="228">
        <v>16329</v>
      </c>
      <c r="H1289" s="104">
        <f t="shared" si="70"/>
        <v>16329</v>
      </c>
      <c r="I1289" s="134"/>
      <c r="J1289" s="134"/>
      <c r="K1289" s="134"/>
      <c r="L1289" s="134"/>
      <c r="M1289" s="134"/>
      <c r="N1289" s="134"/>
      <c r="O1289" s="134"/>
      <c r="P1289" s="134"/>
      <c r="Q1289" s="134"/>
      <c r="R1289" s="134"/>
      <c r="S1289" s="134"/>
      <c r="T1289" s="134"/>
      <c r="U1289" s="134"/>
      <c r="V1289" s="134"/>
      <c r="W1289" s="134"/>
      <c r="X1289" s="134"/>
      <c r="Y1289" s="134"/>
      <c r="Z1289" s="134"/>
    </row>
    <row r="1290" spans="1:26" s="135" customFormat="1" ht="17.850000000000001" customHeight="1" x14ac:dyDescent="0.2">
      <c r="A1290" s="26">
        <v>65</v>
      </c>
      <c r="B1290" s="194" t="s">
        <v>1008</v>
      </c>
      <c r="C1290" s="237"/>
      <c r="D1290" s="132">
        <v>1</v>
      </c>
      <c r="E1290" s="227">
        <f t="shared" si="69"/>
        <v>16329</v>
      </c>
      <c r="F1290" s="105"/>
      <c r="G1290" s="228">
        <v>16329</v>
      </c>
      <c r="H1290" s="104">
        <f t="shared" si="70"/>
        <v>16329</v>
      </c>
      <c r="I1290" s="134"/>
      <c r="J1290" s="134"/>
      <c r="K1290" s="134"/>
      <c r="L1290" s="134"/>
      <c r="M1290" s="134"/>
      <c r="N1290" s="134"/>
      <c r="O1290" s="134"/>
      <c r="P1290" s="134"/>
      <c r="Q1290" s="134"/>
      <c r="R1290" s="134"/>
      <c r="S1290" s="134"/>
      <c r="T1290" s="134"/>
      <c r="U1290" s="134"/>
      <c r="V1290" s="134"/>
      <c r="W1290" s="134"/>
      <c r="X1290" s="134"/>
      <c r="Y1290" s="134"/>
      <c r="Z1290" s="134"/>
    </row>
    <row r="1291" spans="1:26" s="135" customFormat="1" ht="17.850000000000001" customHeight="1" x14ac:dyDescent="0.2">
      <c r="A1291" s="26">
        <v>66</v>
      </c>
      <c r="B1291" s="194" t="s">
        <v>1009</v>
      </c>
      <c r="C1291" s="237"/>
      <c r="D1291" s="132">
        <v>1</v>
      </c>
      <c r="E1291" s="227">
        <f t="shared" si="69"/>
        <v>16329</v>
      </c>
      <c r="F1291" s="105"/>
      <c r="G1291" s="228">
        <v>16329</v>
      </c>
      <c r="H1291" s="104">
        <f t="shared" si="70"/>
        <v>16329</v>
      </c>
      <c r="I1291" s="134"/>
      <c r="J1291" s="134"/>
      <c r="K1291" s="134"/>
      <c r="L1291" s="134"/>
      <c r="M1291" s="134"/>
      <c r="N1291" s="134"/>
      <c r="O1291" s="134"/>
      <c r="P1291" s="134"/>
      <c r="Q1291" s="134"/>
      <c r="R1291" s="134"/>
      <c r="S1291" s="134"/>
      <c r="T1291" s="134"/>
      <c r="U1291" s="134"/>
      <c r="V1291" s="134"/>
      <c r="W1291" s="134"/>
      <c r="X1291" s="134"/>
      <c r="Y1291" s="134"/>
      <c r="Z1291" s="134"/>
    </row>
    <row r="1292" spans="1:26" s="135" customFormat="1" ht="17.850000000000001" customHeight="1" x14ac:dyDescent="0.2">
      <c r="A1292" s="26">
        <v>67</v>
      </c>
      <c r="B1292" s="194" t="s">
        <v>1010</v>
      </c>
      <c r="C1292" s="237"/>
      <c r="D1292" s="132">
        <v>1</v>
      </c>
      <c r="E1292" s="227">
        <f t="shared" si="69"/>
        <v>16329</v>
      </c>
      <c r="F1292" s="105"/>
      <c r="G1292" s="228">
        <v>16329</v>
      </c>
      <c r="H1292" s="104">
        <f t="shared" si="70"/>
        <v>16329</v>
      </c>
      <c r="I1292" s="134"/>
      <c r="J1292" s="134"/>
      <c r="K1292" s="134"/>
      <c r="L1292" s="134"/>
      <c r="M1292" s="134"/>
      <c r="N1292" s="134"/>
      <c r="O1292" s="134"/>
      <c r="P1292" s="134"/>
      <c r="Q1292" s="134"/>
      <c r="R1292" s="134"/>
      <c r="S1292" s="134"/>
      <c r="T1292" s="134"/>
      <c r="U1292" s="134"/>
      <c r="V1292" s="134"/>
      <c r="W1292" s="134"/>
      <c r="X1292" s="134"/>
      <c r="Y1292" s="134"/>
      <c r="Z1292" s="134"/>
    </row>
    <row r="1293" spans="1:26" s="135" customFormat="1" ht="17.850000000000001" customHeight="1" x14ac:dyDescent="0.2">
      <c r="A1293" s="26">
        <v>68</v>
      </c>
      <c r="B1293" s="194" t="s">
        <v>1011</v>
      </c>
      <c r="C1293" s="237"/>
      <c r="D1293" s="132">
        <v>1</v>
      </c>
      <c r="E1293" s="227">
        <f t="shared" si="69"/>
        <v>16329</v>
      </c>
      <c r="F1293" s="105"/>
      <c r="G1293" s="228">
        <v>16329</v>
      </c>
      <c r="H1293" s="104">
        <f t="shared" si="70"/>
        <v>16329</v>
      </c>
      <c r="I1293" s="134"/>
      <c r="J1293" s="134"/>
      <c r="K1293" s="134"/>
      <c r="L1293" s="134"/>
      <c r="M1293" s="134"/>
      <c r="N1293" s="134"/>
      <c r="O1293" s="134"/>
      <c r="P1293" s="134"/>
      <c r="Q1293" s="134"/>
      <c r="R1293" s="134"/>
      <c r="S1293" s="134"/>
      <c r="T1293" s="134"/>
      <c r="U1293" s="134"/>
      <c r="V1293" s="134"/>
      <c r="W1293" s="134"/>
      <c r="X1293" s="134"/>
      <c r="Y1293" s="134"/>
      <c r="Z1293" s="134"/>
    </row>
    <row r="1294" spans="1:26" s="135" customFormat="1" ht="17.850000000000001" customHeight="1" x14ac:dyDescent="0.2">
      <c r="A1294" s="26">
        <v>69</v>
      </c>
      <c r="B1294" s="194" t="s">
        <v>1012</v>
      </c>
      <c r="C1294" s="237"/>
      <c r="D1294" s="132">
        <v>1</v>
      </c>
      <c r="E1294" s="227">
        <f t="shared" si="69"/>
        <v>16329</v>
      </c>
      <c r="F1294" s="105"/>
      <c r="G1294" s="228">
        <v>16329</v>
      </c>
      <c r="H1294" s="104">
        <f t="shared" si="70"/>
        <v>16329</v>
      </c>
      <c r="I1294" s="134"/>
      <c r="J1294" s="134"/>
      <c r="K1294" s="134"/>
      <c r="L1294" s="134"/>
      <c r="M1294" s="134"/>
      <c r="N1294" s="134"/>
      <c r="O1294" s="134"/>
      <c r="P1294" s="134"/>
      <c r="Q1294" s="134"/>
      <c r="R1294" s="134"/>
      <c r="S1294" s="134"/>
      <c r="T1294" s="134"/>
      <c r="U1294" s="134"/>
      <c r="V1294" s="134"/>
      <c r="W1294" s="134"/>
      <c r="X1294" s="134"/>
      <c r="Y1294" s="134"/>
      <c r="Z1294" s="134"/>
    </row>
    <row r="1295" spans="1:26" s="135" customFormat="1" ht="17.850000000000001" customHeight="1" x14ac:dyDescent="0.2">
      <c r="A1295" s="26">
        <v>70</v>
      </c>
      <c r="B1295" s="194" t="s">
        <v>1013</v>
      </c>
      <c r="C1295" s="237"/>
      <c r="D1295" s="132">
        <v>1</v>
      </c>
      <c r="E1295" s="227">
        <f t="shared" si="69"/>
        <v>16329</v>
      </c>
      <c r="F1295" s="105"/>
      <c r="G1295" s="228">
        <v>16329</v>
      </c>
      <c r="H1295" s="104">
        <f t="shared" si="70"/>
        <v>16329</v>
      </c>
      <c r="I1295" s="134"/>
      <c r="J1295" s="134"/>
      <c r="K1295" s="134"/>
      <c r="L1295" s="134"/>
      <c r="M1295" s="134"/>
      <c r="N1295" s="134"/>
      <c r="O1295" s="134"/>
      <c r="P1295" s="134"/>
      <c r="Q1295" s="134"/>
      <c r="R1295" s="134"/>
      <c r="S1295" s="134"/>
      <c r="T1295" s="134"/>
      <c r="U1295" s="134"/>
      <c r="V1295" s="134"/>
      <c r="W1295" s="134"/>
      <c r="X1295" s="134"/>
      <c r="Y1295" s="134"/>
      <c r="Z1295" s="134"/>
    </row>
    <row r="1296" spans="1:26" s="135" customFormat="1" ht="17.850000000000001" customHeight="1" x14ac:dyDescent="0.2">
      <c r="A1296" s="26">
        <v>71</v>
      </c>
      <c r="B1296" s="194" t="s">
        <v>1014</v>
      </c>
      <c r="C1296" s="237"/>
      <c r="D1296" s="132">
        <v>1</v>
      </c>
      <c r="E1296" s="227">
        <f t="shared" si="69"/>
        <v>16329</v>
      </c>
      <c r="F1296" s="105"/>
      <c r="G1296" s="228">
        <v>16329</v>
      </c>
      <c r="H1296" s="104">
        <f t="shared" si="70"/>
        <v>16329</v>
      </c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</row>
    <row r="1297" spans="1:26" s="135" customFormat="1" ht="17.850000000000001" customHeight="1" x14ac:dyDescent="0.2">
      <c r="A1297" s="26">
        <v>72</v>
      </c>
      <c r="B1297" s="194" t="s">
        <v>1015</v>
      </c>
      <c r="C1297" s="237"/>
      <c r="D1297" s="132">
        <v>1</v>
      </c>
      <c r="E1297" s="227">
        <f t="shared" si="69"/>
        <v>16329</v>
      </c>
      <c r="F1297" s="105"/>
      <c r="G1297" s="228">
        <v>16329</v>
      </c>
      <c r="H1297" s="104">
        <f t="shared" si="70"/>
        <v>16329</v>
      </c>
      <c r="I1297" s="134"/>
      <c r="J1297" s="134"/>
      <c r="K1297" s="134"/>
      <c r="L1297" s="134"/>
      <c r="M1297" s="134"/>
      <c r="N1297" s="134"/>
      <c r="O1297" s="134"/>
      <c r="P1297" s="134"/>
      <c r="Q1297" s="134"/>
      <c r="R1297" s="134"/>
      <c r="S1297" s="134"/>
      <c r="T1297" s="134"/>
      <c r="U1297" s="134"/>
      <c r="V1297" s="134"/>
      <c r="W1297" s="134"/>
      <c r="X1297" s="134"/>
      <c r="Y1297" s="134"/>
      <c r="Z1297" s="134"/>
    </row>
    <row r="1298" spans="1:26" s="135" customFormat="1" ht="17.850000000000001" customHeight="1" x14ac:dyDescent="0.2">
      <c r="A1298" s="26">
        <v>73</v>
      </c>
      <c r="B1298" s="194" t="s">
        <v>1016</v>
      </c>
      <c r="C1298" s="237"/>
      <c r="D1298" s="132">
        <v>1</v>
      </c>
      <c r="E1298" s="227">
        <f t="shared" si="69"/>
        <v>16329</v>
      </c>
      <c r="F1298" s="105"/>
      <c r="G1298" s="228">
        <v>16329</v>
      </c>
      <c r="H1298" s="104">
        <f t="shared" si="70"/>
        <v>16329</v>
      </c>
      <c r="I1298" s="134"/>
      <c r="J1298" s="134"/>
      <c r="K1298" s="134"/>
      <c r="L1298" s="134"/>
      <c r="M1298" s="134"/>
      <c r="N1298" s="134"/>
      <c r="O1298" s="134"/>
      <c r="P1298" s="134"/>
      <c r="Q1298" s="134"/>
      <c r="R1298" s="134"/>
      <c r="S1298" s="134"/>
      <c r="T1298" s="134"/>
      <c r="U1298" s="134"/>
      <c r="V1298" s="134"/>
      <c r="W1298" s="134"/>
      <c r="X1298" s="134"/>
      <c r="Y1298" s="134"/>
      <c r="Z1298" s="134"/>
    </row>
    <row r="1299" spans="1:26" s="135" customFormat="1" ht="17.850000000000001" customHeight="1" x14ac:dyDescent="0.2">
      <c r="A1299" s="26">
        <v>74</v>
      </c>
      <c r="B1299" s="194" t="s">
        <v>1017</v>
      </c>
      <c r="C1299" s="237"/>
      <c r="D1299" s="132">
        <v>1</v>
      </c>
      <c r="E1299" s="227">
        <f t="shared" si="69"/>
        <v>16329</v>
      </c>
      <c r="F1299" s="105"/>
      <c r="G1299" s="228">
        <v>16329</v>
      </c>
      <c r="H1299" s="104">
        <f t="shared" si="70"/>
        <v>16329</v>
      </c>
      <c r="I1299" s="134"/>
      <c r="J1299" s="134"/>
      <c r="K1299" s="134"/>
      <c r="L1299" s="134"/>
      <c r="M1299" s="134"/>
      <c r="N1299" s="134"/>
      <c r="O1299" s="134"/>
      <c r="P1299" s="134"/>
      <c r="Q1299" s="134"/>
      <c r="R1299" s="134"/>
      <c r="S1299" s="134"/>
      <c r="T1299" s="134"/>
      <c r="U1299" s="134"/>
      <c r="V1299" s="134"/>
      <c r="W1299" s="134"/>
      <c r="X1299" s="134"/>
      <c r="Y1299" s="134"/>
      <c r="Z1299" s="134"/>
    </row>
    <row r="1300" spans="1:26" s="135" customFormat="1" ht="17.850000000000001" customHeight="1" x14ac:dyDescent="0.2">
      <c r="A1300" s="26">
        <v>75</v>
      </c>
      <c r="B1300" s="194" t="s">
        <v>1018</v>
      </c>
      <c r="C1300" s="237"/>
      <c r="D1300" s="132">
        <v>1</v>
      </c>
      <c r="E1300" s="227">
        <f t="shared" si="69"/>
        <v>16329</v>
      </c>
      <c r="F1300" s="105"/>
      <c r="G1300" s="228">
        <v>16329</v>
      </c>
      <c r="H1300" s="104">
        <f t="shared" si="70"/>
        <v>16329</v>
      </c>
      <c r="I1300" s="134"/>
      <c r="J1300" s="134"/>
      <c r="K1300" s="134"/>
      <c r="L1300" s="134"/>
      <c r="M1300" s="134"/>
      <c r="N1300" s="134"/>
      <c r="O1300" s="134"/>
      <c r="P1300" s="134"/>
      <c r="Q1300" s="134"/>
      <c r="R1300" s="134"/>
      <c r="S1300" s="134"/>
      <c r="T1300" s="134"/>
      <c r="U1300" s="134"/>
      <c r="V1300" s="134"/>
      <c r="W1300" s="134"/>
      <c r="X1300" s="134"/>
      <c r="Y1300" s="134"/>
      <c r="Z1300" s="134"/>
    </row>
    <row r="1301" spans="1:26" s="135" customFormat="1" ht="17.850000000000001" customHeight="1" x14ac:dyDescent="0.2">
      <c r="A1301" s="26">
        <v>76</v>
      </c>
      <c r="B1301" s="194" t="s">
        <v>1019</v>
      </c>
      <c r="C1301" s="237"/>
      <c r="D1301" s="132">
        <v>1</v>
      </c>
      <c r="E1301" s="227">
        <f t="shared" si="69"/>
        <v>16329</v>
      </c>
      <c r="F1301" s="105"/>
      <c r="G1301" s="228">
        <v>16329</v>
      </c>
      <c r="H1301" s="104">
        <f t="shared" si="70"/>
        <v>16329</v>
      </c>
      <c r="I1301" s="134"/>
      <c r="J1301" s="134"/>
      <c r="K1301" s="134"/>
      <c r="L1301" s="134"/>
      <c r="M1301" s="134"/>
      <c r="N1301" s="134"/>
      <c r="O1301" s="134"/>
      <c r="P1301" s="134"/>
      <c r="Q1301" s="134"/>
      <c r="R1301" s="134"/>
      <c r="S1301" s="134"/>
      <c r="T1301" s="134"/>
      <c r="U1301" s="134"/>
      <c r="V1301" s="134"/>
      <c r="W1301" s="134"/>
      <c r="X1301" s="134"/>
      <c r="Y1301" s="134"/>
      <c r="Z1301" s="134"/>
    </row>
    <row r="1302" spans="1:26" s="135" customFormat="1" ht="17.850000000000001" customHeight="1" x14ac:dyDescent="0.2">
      <c r="A1302" s="26">
        <v>77</v>
      </c>
      <c r="B1302" s="194" t="s">
        <v>1020</v>
      </c>
      <c r="C1302" s="237"/>
      <c r="D1302" s="132">
        <v>1</v>
      </c>
      <c r="E1302" s="227">
        <f t="shared" si="69"/>
        <v>16329</v>
      </c>
      <c r="F1302" s="105"/>
      <c r="G1302" s="228">
        <v>16329</v>
      </c>
      <c r="H1302" s="104">
        <f t="shared" si="70"/>
        <v>16329</v>
      </c>
      <c r="I1302" s="134"/>
      <c r="J1302" s="134"/>
      <c r="K1302" s="134"/>
      <c r="L1302" s="134"/>
      <c r="M1302" s="134"/>
      <c r="N1302" s="134"/>
      <c r="O1302" s="134"/>
      <c r="P1302" s="134"/>
      <c r="Q1302" s="134"/>
      <c r="R1302" s="134"/>
      <c r="S1302" s="134"/>
      <c r="T1302" s="134"/>
      <c r="U1302" s="134"/>
      <c r="V1302" s="134"/>
      <c r="W1302" s="134"/>
      <c r="X1302" s="134"/>
      <c r="Y1302" s="134"/>
      <c r="Z1302" s="134"/>
    </row>
    <row r="1303" spans="1:26" s="135" customFormat="1" ht="17.850000000000001" customHeight="1" x14ac:dyDescent="0.2">
      <c r="A1303" s="26">
        <v>78</v>
      </c>
      <c r="B1303" s="194" t="s">
        <v>1021</v>
      </c>
      <c r="C1303" s="237"/>
      <c r="D1303" s="132">
        <v>1</v>
      </c>
      <c r="E1303" s="227">
        <f t="shared" si="69"/>
        <v>16329</v>
      </c>
      <c r="F1303" s="105"/>
      <c r="G1303" s="228">
        <v>16329</v>
      </c>
      <c r="H1303" s="104">
        <f t="shared" si="70"/>
        <v>16329</v>
      </c>
      <c r="I1303" s="134"/>
      <c r="J1303" s="134"/>
      <c r="K1303" s="134"/>
      <c r="L1303" s="134"/>
      <c r="M1303" s="134"/>
      <c r="N1303" s="134"/>
      <c r="O1303" s="134"/>
      <c r="P1303" s="134"/>
      <c r="Q1303" s="134"/>
      <c r="R1303" s="134"/>
      <c r="S1303" s="134"/>
      <c r="T1303" s="134"/>
      <c r="U1303" s="134"/>
      <c r="V1303" s="134"/>
      <c r="W1303" s="134"/>
      <c r="X1303" s="134"/>
      <c r="Y1303" s="134"/>
      <c r="Z1303" s="134"/>
    </row>
    <row r="1304" spans="1:26" s="135" customFormat="1" ht="17.850000000000001" customHeight="1" x14ac:dyDescent="0.2">
      <c r="A1304" s="26">
        <v>79</v>
      </c>
      <c r="B1304" s="194" t="s">
        <v>1022</v>
      </c>
      <c r="C1304" s="237"/>
      <c r="D1304" s="132">
        <v>1</v>
      </c>
      <c r="E1304" s="227">
        <f t="shared" si="69"/>
        <v>16329</v>
      </c>
      <c r="F1304" s="105"/>
      <c r="G1304" s="228">
        <v>16329</v>
      </c>
      <c r="H1304" s="104">
        <f t="shared" si="70"/>
        <v>16329</v>
      </c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</row>
    <row r="1305" spans="1:26" s="135" customFormat="1" ht="17.850000000000001" customHeight="1" x14ac:dyDescent="0.2">
      <c r="A1305" s="26">
        <v>80</v>
      </c>
      <c r="B1305" s="194" t="s">
        <v>1023</v>
      </c>
      <c r="C1305" s="237"/>
      <c r="D1305" s="132">
        <v>1</v>
      </c>
      <c r="E1305" s="227">
        <f t="shared" si="69"/>
        <v>16329</v>
      </c>
      <c r="F1305" s="105"/>
      <c r="G1305" s="228">
        <v>16329</v>
      </c>
      <c r="H1305" s="104">
        <f t="shared" si="70"/>
        <v>16329</v>
      </c>
      <c r="I1305" s="134"/>
      <c r="J1305" s="134"/>
      <c r="K1305" s="134"/>
      <c r="L1305" s="134"/>
      <c r="M1305" s="134"/>
      <c r="N1305" s="134"/>
      <c r="O1305" s="134"/>
      <c r="P1305" s="134"/>
      <c r="Q1305" s="134"/>
      <c r="R1305" s="134"/>
      <c r="S1305" s="134"/>
      <c r="T1305" s="134"/>
      <c r="U1305" s="134"/>
      <c r="V1305" s="134"/>
      <c r="W1305" s="134"/>
      <c r="X1305" s="134"/>
      <c r="Y1305" s="134"/>
      <c r="Z1305" s="134"/>
    </row>
    <row r="1306" spans="1:26" s="135" customFormat="1" ht="17.850000000000001" customHeight="1" x14ac:dyDescent="0.2">
      <c r="A1306" s="26">
        <v>81</v>
      </c>
      <c r="B1306" s="194" t="s">
        <v>1024</v>
      </c>
      <c r="C1306" s="237"/>
      <c r="D1306" s="132">
        <v>1</v>
      </c>
      <c r="E1306" s="227">
        <f t="shared" si="69"/>
        <v>16329</v>
      </c>
      <c r="F1306" s="105"/>
      <c r="G1306" s="228">
        <v>16329</v>
      </c>
      <c r="H1306" s="104">
        <f t="shared" si="70"/>
        <v>16329</v>
      </c>
      <c r="I1306" s="134"/>
      <c r="J1306" s="134"/>
      <c r="K1306" s="134"/>
      <c r="L1306" s="134"/>
      <c r="M1306" s="134"/>
      <c r="N1306" s="134"/>
      <c r="O1306" s="134"/>
      <c r="P1306" s="134"/>
      <c r="Q1306" s="134"/>
      <c r="R1306" s="134"/>
      <c r="S1306" s="134"/>
      <c r="T1306" s="134"/>
      <c r="U1306" s="134"/>
      <c r="V1306" s="134"/>
      <c r="W1306" s="134"/>
      <c r="X1306" s="134"/>
      <c r="Y1306" s="134"/>
      <c r="Z1306" s="134"/>
    </row>
    <row r="1307" spans="1:26" s="135" customFormat="1" ht="17.850000000000001" customHeight="1" x14ac:dyDescent="0.2">
      <c r="A1307" s="26">
        <v>82</v>
      </c>
      <c r="B1307" s="194" t="s">
        <v>1025</v>
      </c>
      <c r="C1307" s="237"/>
      <c r="D1307" s="132">
        <v>1</v>
      </c>
      <c r="E1307" s="227">
        <f t="shared" si="69"/>
        <v>11980</v>
      </c>
      <c r="F1307" s="105"/>
      <c r="G1307" s="228">
        <v>11980</v>
      </c>
      <c r="H1307" s="104">
        <f t="shared" si="70"/>
        <v>11980</v>
      </c>
      <c r="I1307" s="134"/>
      <c r="J1307" s="134"/>
      <c r="K1307" s="134"/>
      <c r="L1307" s="134"/>
      <c r="M1307" s="134"/>
      <c r="N1307" s="134"/>
      <c r="O1307" s="134"/>
      <c r="P1307" s="134"/>
      <c r="Q1307" s="134"/>
      <c r="R1307" s="134"/>
      <c r="S1307" s="134"/>
      <c r="T1307" s="134"/>
      <c r="U1307" s="134"/>
      <c r="V1307" s="134"/>
      <c r="W1307" s="134"/>
      <c r="X1307" s="134"/>
      <c r="Y1307" s="134"/>
      <c r="Z1307" s="134"/>
    </row>
    <row r="1308" spans="1:26" s="135" customFormat="1" ht="17.850000000000001" customHeight="1" x14ac:dyDescent="0.2">
      <c r="A1308" s="26">
        <v>83</v>
      </c>
      <c r="B1308" s="194" t="s">
        <v>1026</v>
      </c>
      <c r="C1308" s="237"/>
      <c r="D1308" s="132">
        <v>1</v>
      </c>
      <c r="E1308" s="227">
        <f t="shared" si="69"/>
        <v>20000</v>
      </c>
      <c r="F1308" s="105">
        <v>20000</v>
      </c>
      <c r="G1308" s="228"/>
      <c r="H1308" s="104">
        <v>16000</v>
      </c>
      <c r="I1308" s="134"/>
      <c r="J1308" s="134"/>
      <c r="K1308" s="134"/>
      <c r="L1308" s="134"/>
      <c r="M1308" s="134"/>
      <c r="N1308" s="134"/>
      <c r="O1308" s="134"/>
      <c r="P1308" s="134"/>
      <c r="Q1308" s="134"/>
      <c r="R1308" s="134"/>
      <c r="S1308" s="134"/>
      <c r="T1308" s="134"/>
      <c r="U1308" s="134"/>
      <c r="V1308" s="134"/>
      <c r="W1308" s="134"/>
      <c r="X1308" s="134"/>
      <c r="Y1308" s="134"/>
      <c r="Z1308" s="134"/>
    </row>
    <row r="1309" spans="1:26" s="135" customFormat="1" ht="17.850000000000001" customHeight="1" x14ac:dyDescent="0.2">
      <c r="A1309" s="26">
        <v>84</v>
      </c>
      <c r="B1309" s="194" t="s">
        <v>1027</v>
      </c>
      <c r="C1309" s="237"/>
      <c r="D1309" s="132">
        <v>1</v>
      </c>
      <c r="E1309" s="227">
        <f t="shared" si="69"/>
        <v>21336</v>
      </c>
      <c r="F1309" s="105"/>
      <c r="G1309" s="228">
        <v>21336</v>
      </c>
      <c r="H1309" s="104">
        <f t="shared" si="70"/>
        <v>21336</v>
      </c>
      <c r="I1309" s="134"/>
      <c r="J1309" s="134"/>
      <c r="K1309" s="134"/>
      <c r="L1309" s="134"/>
      <c r="M1309" s="134"/>
      <c r="N1309" s="134"/>
      <c r="O1309" s="134"/>
      <c r="P1309" s="134"/>
      <c r="Q1309" s="134"/>
      <c r="R1309" s="134"/>
      <c r="S1309" s="134"/>
      <c r="T1309" s="134"/>
      <c r="U1309" s="134"/>
      <c r="V1309" s="134"/>
      <c r="W1309" s="134"/>
      <c r="X1309" s="134"/>
      <c r="Y1309" s="134"/>
      <c r="Z1309" s="134"/>
    </row>
    <row r="1310" spans="1:26" s="135" customFormat="1" ht="17.850000000000001" customHeight="1" x14ac:dyDescent="0.2">
      <c r="A1310" s="26">
        <v>85</v>
      </c>
      <c r="B1310" s="194" t="s">
        <v>1028</v>
      </c>
      <c r="C1310" s="237"/>
      <c r="D1310" s="132">
        <v>1</v>
      </c>
      <c r="E1310" s="227">
        <f t="shared" si="69"/>
        <v>21336</v>
      </c>
      <c r="F1310" s="105"/>
      <c r="G1310" s="228">
        <v>21336</v>
      </c>
      <c r="H1310" s="104">
        <f t="shared" si="70"/>
        <v>21336</v>
      </c>
      <c r="I1310" s="134"/>
      <c r="J1310" s="134"/>
      <c r="K1310" s="134"/>
      <c r="L1310" s="134"/>
      <c r="M1310" s="134"/>
      <c r="N1310" s="134"/>
      <c r="O1310" s="134"/>
      <c r="P1310" s="134"/>
      <c r="Q1310" s="134"/>
      <c r="R1310" s="134"/>
      <c r="S1310" s="134"/>
      <c r="T1310" s="134"/>
      <c r="U1310" s="134"/>
      <c r="V1310" s="134"/>
      <c r="W1310" s="134"/>
      <c r="X1310" s="134"/>
      <c r="Y1310" s="134"/>
      <c r="Z1310" s="134"/>
    </row>
    <row r="1311" spans="1:26" s="135" customFormat="1" ht="17.850000000000001" customHeight="1" x14ac:dyDescent="0.2">
      <c r="A1311" s="26">
        <v>86</v>
      </c>
      <c r="B1311" s="194" t="s">
        <v>1029</v>
      </c>
      <c r="C1311" s="237"/>
      <c r="D1311" s="132">
        <v>1</v>
      </c>
      <c r="E1311" s="227">
        <f t="shared" si="69"/>
        <v>28408</v>
      </c>
      <c r="F1311" s="105"/>
      <c r="G1311" s="228">
        <v>28408</v>
      </c>
      <c r="H1311" s="104">
        <f t="shared" si="70"/>
        <v>28408</v>
      </c>
      <c r="I1311" s="134"/>
      <c r="J1311" s="134"/>
      <c r="K1311" s="134"/>
      <c r="L1311" s="134"/>
      <c r="M1311" s="134"/>
      <c r="N1311" s="134"/>
      <c r="O1311" s="134"/>
      <c r="P1311" s="134"/>
      <c r="Q1311" s="134"/>
      <c r="R1311" s="134"/>
      <c r="S1311" s="134"/>
      <c r="T1311" s="134"/>
      <c r="U1311" s="134"/>
      <c r="V1311" s="134"/>
      <c r="W1311" s="134"/>
      <c r="X1311" s="134"/>
      <c r="Y1311" s="134"/>
      <c r="Z1311" s="134"/>
    </row>
    <row r="1312" spans="1:26" s="135" customFormat="1" ht="17.850000000000001" customHeight="1" x14ac:dyDescent="0.2">
      <c r="A1312" s="26">
        <v>87</v>
      </c>
      <c r="B1312" s="194" t="s">
        <v>1030</v>
      </c>
      <c r="C1312" s="237"/>
      <c r="D1312" s="132">
        <v>1</v>
      </c>
      <c r="E1312" s="227">
        <f t="shared" si="69"/>
        <v>28408</v>
      </c>
      <c r="F1312" s="105"/>
      <c r="G1312" s="228">
        <v>28408</v>
      </c>
      <c r="H1312" s="104">
        <f t="shared" si="70"/>
        <v>28408</v>
      </c>
      <c r="I1312" s="134"/>
      <c r="J1312" s="134"/>
      <c r="K1312" s="134"/>
      <c r="L1312" s="134"/>
      <c r="M1312" s="134"/>
      <c r="N1312" s="134"/>
      <c r="O1312" s="134"/>
      <c r="P1312" s="134"/>
      <c r="Q1312" s="134"/>
      <c r="R1312" s="134"/>
      <c r="S1312" s="134"/>
      <c r="T1312" s="134"/>
      <c r="U1312" s="134"/>
      <c r="V1312" s="134"/>
      <c r="W1312" s="134"/>
      <c r="X1312" s="134"/>
      <c r="Y1312" s="134"/>
      <c r="Z1312" s="134"/>
    </row>
    <row r="1313" spans="1:26" s="141" customFormat="1" ht="25.5" customHeight="1" x14ac:dyDescent="0.25">
      <c r="A1313" s="195">
        <v>21</v>
      </c>
      <c r="B1313" s="231" t="s">
        <v>534</v>
      </c>
      <c r="C1313" s="230"/>
      <c r="D1313" s="46">
        <f>SUM(D1314:D1348)</f>
        <v>40</v>
      </c>
      <c r="E1313" s="142">
        <f t="shared" ref="E1313:H1313" si="71">SUM(E1314:E1348)</f>
        <v>747000</v>
      </c>
      <c r="F1313" s="142">
        <f t="shared" si="71"/>
        <v>569228</v>
      </c>
      <c r="G1313" s="142">
        <f t="shared" si="71"/>
        <v>177772</v>
      </c>
      <c r="H1313" s="142">
        <f t="shared" si="71"/>
        <v>300773.02500000002</v>
      </c>
    </row>
    <row r="1314" spans="1:26" customFormat="1" ht="17.100000000000001" customHeight="1" x14ac:dyDescent="0.25">
      <c r="A1314" s="26" t="s">
        <v>164</v>
      </c>
      <c r="B1314" s="182" t="s">
        <v>22</v>
      </c>
      <c r="C1314" s="26" t="s">
        <v>200</v>
      </c>
      <c r="D1314" s="41">
        <v>1</v>
      </c>
      <c r="E1314" s="104">
        <f>F1314+G1314</f>
        <v>16500</v>
      </c>
      <c r="F1314" s="128">
        <v>16500</v>
      </c>
      <c r="G1314" s="170"/>
      <c r="H1314" s="104"/>
      <c r="I1314" s="27"/>
      <c r="J1314" s="27"/>
      <c r="K1314" s="27"/>
      <c r="L1314" s="27"/>
      <c r="M1314" s="27"/>
      <c r="N1314" s="27"/>
      <c r="O1314" s="27"/>
      <c r="P1314" s="27"/>
      <c r="Q1314" s="27"/>
      <c r="R1314" s="27"/>
      <c r="S1314" s="27"/>
      <c r="T1314" s="27"/>
      <c r="U1314" s="27"/>
      <c r="V1314" s="27"/>
      <c r="W1314" s="27"/>
      <c r="X1314" s="27"/>
      <c r="Y1314" s="27"/>
      <c r="Z1314" s="27"/>
    </row>
    <row r="1315" spans="1:26" customFormat="1" ht="24.4" customHeight="1" x14ac:dyDescent="0.25">
      <c r="A1315" s="26" t="s">
        <v>166</v>
      </c>
      <c r="B1315" s="182" t="s">
        <v>577</v>
      </c>
      <c r="C1315" s="26" t="s">
        <v>578</v>
      </c>
      <c r="D1315" s="41">
        <v>1</v>
      </c>
      <c r="E1315" s="104">
        <f t="shared" ref="E1315:E1344" si="72">F1315+G1315</f>
        <v>7400</v>
      </c>
      <c r="F1315" s="128">
        <v>0</v>
      </c>
      <c r="G1315" s="153">
        <v>7400</v>
      </c>
      <c r="H1315" s="104">
        <v>4440</v>
      </c>
      <c r="I1315" s="27"/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  <c r="X1315" s="27"/>
      <c r="Y1315" s="27"/>
      <c r="Z1315" s="27"/>
    </row>
    <row r="1316" spans="1:26" customFormat="1" ht="17.850000000000001" customHeight="1" x14ac:dyDescent="0.25">
      <c r="A1316" s="26" t="s">
        <v>168</v>
      </c>
      <c r="B1316" s="182" t="s">
        <v>579</v>
      </c>
      <c r="C1316" s="26" t="s">
        <v>580</v>
      </c>
      <c r="D1316" s="41">
        <v>1</v>
      </c>
      <c r="E1316" s="104">
        <f t="shared" si="72"/>
        <v>43759</v>
      </c>
      <c r="F1316" s="128">
        <v>43759</v>
      </c>
      <c r="G1316" s="153">
        <v>0</v>
      </c>
      <c r="H1316" s="104"/>
      <c r="I1316" s="27"/>
      <c r="J1316" s="27"/>
      <c r="K1316" s="27"/>
      <c r="L1316" s="27"/>
      <c r="M1316" s="27"/>
      <c r="N1316" s="27"/>
      <c r="O1316" s="27"/>
      <c r="P1316" s="27"/>
      <c r="Q1316" s="27"/>
      <c r="R1316" s="27"/>
      <c r="S1316" s="27"/>
      <c r="T1316" s="27"/>
      <c r="U1316" s="27"/>
      <c r="V1316" s="27"/>
      <c r="W1316" s="27"/>
      <c r="X1316" s="27"/>
      <c r="Y1316" s="27"/>
      <c r="Z1316" s="27"/>
    </row>
    <row r="1317" spans="1:26" customFormat="1" ht="24.4" customHeight="1" x14ac:dyDescent="0.25">
      <c r="A1317" s="26" t="s">
        <v>169</v>
      </c>
      <c r="B1317" s="182" t="s">
        <v>157</v>
      </c>
      <c r="C1317" s="26" t="s">
        <v>578</v>
      </c>
      <c r="D1317" s="41">
        <v>1</v>
      </c>
      <c r="E1317" s="104">
        <f t="shared" si="72"/>
        <v>85250</v>
      </c>
      <c r="F1317" s="128">
        <v>0</v>
      </c>
      <c r="G1317" s="153">
        <v>85250</v>
      </c>
      <c r="H1317" s="104">
        <v>51150</v>
      </c>
      <c r="I1317" s="27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  <c r="X1317" s="27"/>
      <c r="Y1317" s="27"/>
      <c r="Z1317" s="27"/>
    </row>
    <row r="1318" spans="1:26" customFormat="1" ht="17.850000000000001" customHeight="1" x14ac:dyDescent="0.25">
      <c r="A1318" s="26" t="s">
        <v>270</v>
      </c>
      <c r="B1318" s="182" t="s">
        <v>91</v>
      </c>
      <c r="C1318" s="26" t="s">
        <v>581</v>
      </c>
      <c r="D1318" s="41">
        <v>1</v>
      </c>
      <c r="E1318" s="104">
        <f t="shared" si="72"/>
        <v>10800</v>
      </c>
      <c r="F1318" s="128">
        <v>10800</v>
      </c>
      <c r="G1318" s="153">
        <v>0</v>
      </c>
      <c r="H1318" s="104"/>
      <c r="I1318" s="27"/>
      <c r="J1318" s="27"/>
      <c r="K1318" s="27"/>
      <c r="L1318" s="27"/>
      <c r="M1318" s="27"/>
      <c r="N1318" s="27"/>
      <c r="O1318" s="27"/>
      <c r="P1318" s="27"/>
      <c r="Q1318" s="27"/>
      <c r="R1318" s="27"/>
      <c r="S1318" s="27"/>
      <c r="T1318" s="27"/>
      <c r="U1318" s="27"/>
      <c r="V1318" s="27"/>
      <c r="W1318" s="27"/>
      <c r="X1318" s="27"/>
      <c r="Y1318" s="27"/>
      <c r="Z1318" s="27"/>
    </row>
    <row r="1319" spans="1:26" customFormat="1" ht="17.850000000000001" customHeight="1" x14ac:dyDescent="0.25">
      <c r="A1319" s="26" t="s">
        <v>271</v>
      </c>
      <c r="B1319" s="182" t="s">
        <v>582</v>
      </c>
      <c r="C1319" s="26" t="s">
        <v>550</v>
      </c>
      <c r="D1319" s="41">
        <v>1</v>
      </c>
      <c r="E1319" s="104">
        <f t="shared" si="72"/>
        <v>19950</v>
      </c>
      <c r="F1319" s="128">
        <v>19950</v>
      </c>
      <c r="G1319" s="153">
        <v>0</v>
      </c>
      <c r="H1319" s="104"/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  <c r="X1319" s="27"/>
      <c r="Y1319" s="27"/>
      <c r="Z1319" s="27"/>
    </row>
    <row r="1320" spans="1:26" customFormat="1" ht="17.100000000000001" customHeight="1" x14ac:dyDescent="0.25">
      <c r="A1320" s="26" t="s">
        <v>273</v>
      </c>
      <c r="B1320" s="182" t="s">
        <v>159</v>
      </c>
      <c r="C1320" s="26" t="s">
        <v>550</v>
      </c>
      <c r="D1320" s="41">
        <v>1</v>
      </c>
      <c r="E1320" s="104">
        <f t="shared" si="72"/>
        <v>10545</v>
      </c>
      <c r="F1320" s="128">
        <v>10545</v>
      </c>
      <c r="G1320" s="153">
        <v>0</v>
      </c>
      <c r="H1320" s="104"/>
      <c r="I1320" s="27"/>
      <c r="J1320" s="27"/>
      <c r="K1320" s="27"/>
      <c r="L1320" s="27"/>
      <c r="M1320" s="27"/>
      <c r="N1320" s="27"/>
      <c r="O1320" s="27"/>
      <c r="P1320" s="27"/>
      <c r="Q1320" s="27"/>
      <c r="R1320" s="27"/>
      <c r="S1320" s="27"/>
      <c r="T1320" s="27"/>
      <c r="U1320" s="27"/>
      <c r="V1320" s="27"/>
      <c r="W1320" s="27"/>
      <c r="X1320" s="27"/>
      <c r="Y1320" s="27"/>
      <c r="Z1320" s="27"/>
    </row>
    <row r="1321" spans="1:26" customFormat="1" ht="17.850000000000001" customHeight="1" x14ac:dyDescent="0.25">
      <c r="A1321" s="26" t="s">
        <v>275</v>
      </c>
      <c r="B1321" s="182" t="s">
        <v>34</v>
      </c>
      <c r="C1321" s="26" t="s">
        <v>550</v>
      </c>
      <c r="D1321" s="41">
        <v>1</v>
      </c>
      <c r="E1321" s="104">
        <f t="shared" si="72"/>
        <v>13000</v>
      </c>
      <c r="F1321" s="128">
        <v>13000</v>
      </c>
      <c r="G1321" s="153">
        <v>0</v>
      </c>
      <c r="H1321" s="104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  <c r="X1321" s="27"/>
      <c r="Y1321" s="27"/>
      <c r="Z1321" s="27"/>
    </row>
    <row r="1322" spans="1:26" customFormat="1" ht="17.850000000000001" customHeight="1" x14ac:dyDescent="0.25">
      <c r="A1322" s="26" t="s">
        <v>277</v>
      </c>
      <c r="B1322" s="182" t="s">
        <v>160</v>
      </c>
      <c r="C1322" s="26" t="s">
        <v>200</v>
      </c>
      <c r="D1322" s="41">
        <v>1</v>
      </c>
      <c r="E1322" s="104">
        <f t="shared" si="72"/>
        <v>24875</v>
      </c>
      <c r="F1322" s="128">
        <v>0</v>
      </c>
      <c r="G1322" s="153">
        <v>24875</v>
      </c>
      <c r="H1322" s="104">
        <v>14925</v>
      </c>
      <c r="I1322" s="27"/>
      <c r="J1322" s="27"/>
      <c r="K1322" s="27"/>
      <c r="L1322" s="27"/>
      <c r="M1322" s="27"/>
      <c r="N1322" s="27"/>
      <c r="O1322" s="27"/>
      <c r="P1322" s="27"/>
      <c r="Q1322" s="27"/>
      <c r="R1322" s="27"/>
      <c r="S1322" s="27"/>
      <c r="T1322" s="27"/>
      <c r="U1322" s="27"/>
      <c r="V1322" s="27"/>
      <c r="W1322" s="27"/>
      <c r="X1322" s="27"/>
      <c r="Y1322" s="27"/>
      <c r="Z1322" s="27"/>
    </row>
    <row r="1323" spans="1:26" customFormat="1" ht="24.4" customHeight="1" x14ac:dyDescent="0.25">
      <c r="A1323" s="26" t="s">
        <v>278</v>
      </c>
      <c r="B1323" s="182" t="s">
        <v>64</v>
      </c>
      <c r="C1323" s="26" t="s">
        <v>583</v>
      </c>
      <c r="D1323" s="41">
        <v>1</v>
      </c>
      <c r="E1323" s="104">
        <f t="shared" si="72"/>
        <v>14200</v>
      </c>
      <c r="F1323" s="128">
        <v>14200</v>
      </c>
      <c r="G1323" s="153">
        <v>0</v>
      </c>
      <c r="H1323" s="104"/>
      <c r="I1323" s="27"/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  <c r="X1323" s="27"/>
      <c r="Y1323" s="27"/>
      <c r="Z1323" s="27"/>
    </row>
    <row r="1324" spans="1:26" customFormat="1" ht="17.850000000000001" customHeight="1" x14ac:dyDescent="0.25">
      <c r="A1324" s="26" t="s">
        <v>279</v>
      </c>
      <c r="B1324" s="182" t="s">
        <v>64</v>
      </c>
      <c r="C1324" s="26" t="s">
        <v>550</v>
      </c>
      <c r="D1324" s="41">
        <v>1</v>
      </c>
      <c r="E1324" s="104">
        <f t="shared" si="72"/>
        <v>6500</v>
      </c>
      <c r="F1324" s="128">
        <v>6500</v>
      </c>
      <c r="G1324" s="153">
        <v>0</v>
      </c>
      <c r="H1324" s="104"/>
      <c r="I1324" s="27"/>
      <c r="J1324" s="27"/>
      <c r="K1324" s="27"/>
      <c r="L1324" s="27"/>
      <c r="M1324" s="27"/>
      <c r="N1324" s="27"/>
      <c r="O1324" s="27"/>
      <c r="P1324" s="27"/>
      <c r="Q1324" s="27"/>
      <c r="R1324" s="27"/>
      <c r="S1324" s="27"/>
      <c r="T1324" s="27"/>
      <c r="U1324" s="27"/>
      <c r="V1324" s="27"/>
      <c r="W1324" s="27"/>
      <c r="X1324" s="27"/>
      <c r="Y1324" s="27"/>
      <c r="Z1324" s="27"/>
    </row>
    <row r="1325" spans="1:26" customFormat="1" ht="17.100000000000001" customHeight="1" x14ac:dyDescent="0.25">
      <c r="A1325" s="26" t="s">
        <v>281</v>
      </c>
      <c r="B1325" s="182" t="s">
        <v>64</v>
      </c>
      <c r="C1325" s="26" t="s">
        <v>550</v>
      </c>
      <c r="D1325" s="41">
        <v>1</v>
      </c>
      <c r="E1325" s="104">
        <f t="shared" si="72"/>
        <v>15030</v>
      </c>
      <c r="F1325" s="128">
        <v>15030</v>
      </c>
      <c r="G1325" s="153">
        <v>0</v>
      </c>
      <c r="H1325" s="104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  <c r="X1325" s="27"/>
      <c r="Y1325" s="27"/>
      <c r="Z1325" s="27"/>
    </row>
    <row r="1326" spans="1:26" customFormat="1" ht="17.850000000000001" customHeight="1" x14ac:dyDescent="0.25">
      <c r="A1326" s="26" t="s">
        <v>282</v>
      </c>
      <c r="B1326" s="182" t="s">
        <v>64</v>
      </c>
      <c r="C1326" s="26" t="s">
        <v>550</v>
      </c>
      <c r="D1326" s="41">
        <v>1</v>
      </c>
      <c r="E1326" s="104">
        <f t="shared" si="72"/>
        <v>16500</v>
      </c>
      <c r="F1326" s="128">
        <v>16500</v>
      </c>
      <c r="G1326" s="153">
        <v>0</v>
      </c>
      <c r="H1326" s="104"/>
      <c r="I1326" s="27"/>
      <c r="J1326" s="27"/>
      <c r="K1326" s="27"/>
      <c r="L1326" s="27"/>
      <c r="M1326" s="27"/>
      <c r="N1326" s="27"/>
      <c r="O1326" s="27"/>
      <c r="P1326" s="27"/>
      <c r="Q1326" s="27"/>
      <c r="R1326" s="27"/>
      <c r="S1326" s="27"/>
      <c r="T1326" s="27"/>
      <c r="U1326" s="27"/>
      <c r="V1326" s="27"/>
      <c r="W1326" s="27"/>
      <c r="X1326" s="27"/>
      <c r="Y1326" s="27"/>
      <c r="Z1326" s="27"/>
    </row>
    <row r="1327" spans="1:26" customFormat="1" ht="17.100000000000001" customHeight="1" x14ac:dyDescent="0.25">
      <c r="A1327" s="26" t="s">
        <v>284</v>
      </c>
      <c r="B1327" s="182" t="s">
        <v>64</v>
      </c>
      <c r="C1327" s="26" t="s">
        <v>581</v>
      </c>
      <c r="D1327" s="41">
        <v>1</v>
      </c>
      <c r="E1327" s="104">
        <f t="shared" si="72"/>
        <v>18580</v>
      </c>
      <c r="F1327" s="128">
        <v>18580</v>
      </c>
      <c r="G1327" s="153">
        <v>0</v>
      </c>
      <c r="H1327" s="104"/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  <c r="X1327" s="27"/>
      <c r="Y1327" s="27"/>
      <c r="Z1327" s="27"/>
    </row>
    <row r="1328" spans="1:26" customFormat="1" ht="17.850000000000001" customHeight="1" x14ac:dyDescent="0.25">
      <c r="A1328" s="26" t="s">
        <v>285</v>
      </c>
      <c r="B1328" s="182" t="s">
        <v>330</v>
      </c>
      <c r="C1328" s="26" t="s">
        <v>550</v>
      </c>
      <c r="D1328" s="41">
        <v>1</v>
      </c>
      <c r="E1328" s="104">
        <f t="shared" si="72"/>
        <v>9650</v>
      </c>
      <c r="F1328" s="128">
        <v>9650</v>
      </c>
      <c r="G1328" s="153">
        <v>0</v>
      </c>
      <c r="H1328" s="104"/>
      <c r="I1328" s="27"/>
      <c r="J1328" s="27"/>
      <c r="K1328" s="27"/>
      <c r="L1328" s="27"/>
      <c r="M1328" s="27"/>
      <c r="N1328" s="27"/>
      <c r="O1328" s="27"/>
      <c r="P1328" s="27"/>
      <c r="Q1328" s="27"/>
      <c r="R1328" s="27"/>
      <c r="S1328" s="27"/>
      <c r="T1328" s="27"/>
      <c r="U1328" s="27"/>
      <c r="V1328" s="27"/>
      <c r="W1328" s="27"/>
      <c r="X1328" s="27"/>
      <c r="Y1328" s="27"/>
      <c r="Z1328" s="27"/>
    </row>
    <row r="1329" spans="1:26" customFormat="1" ht="17.850000000000001" customHeight="1" x14ac:dyDescent="0.25">
      <c r="A1329" s="26" t="s">
        <v>287</v>
      </c>
      <c r="B1329" s="182" t="s">
        <v>215</v>
      </c>
      <c r="C1329" s="26" t="s">
        <v>550</v>
      </c>
      <c r="D1329" s="41">
        <v>1</v>
      </c>
      <c r="E1329" s="104">
        <f t="shared" si="72"/>
        <v>10500</v>
      </c>
      <c r="F1329" s="128">
        <v>10500</v>
      </c>
      <c r="G1329" s="153">
        <v>0</v>
      </c>
      <c r="H1329" s="104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  <c r="X1329" s="27"/>
      <c r="Y1329" s="27"/>
      <c r="Z1329" s="27"/>
    </row>
    <row r="1330" spans="1:26" customFormat="1" ht="24.4" customHeight="1" x14ac:dyDescent="0.25">
      <c r="A1330" s="26" t="s">
        <v>289</v>
      </c>
      <c r="B1330" s="182" t="s">
        <v>584</v>
      </c>
      <c r="C1330" s="26" t="s">
        <v>583</v>
      </c>
      <c r="D1330" s="41">
        <v>1</v>
      </c>
      <c r="E1330" s="104">
        <f t="shared" si="72"/>
        <v>5000</v>
      </c>
      <c r="F1330" s="128">
        <v>5000</v>
      </c>
      <c r="G1330" s="153">
        <v>0</v>
      </c>
      <c r="H1330" s="104"/>
      <c r="I1330" s="27"/>
      <c r="J1330" s="27"/>
      <c r="K1330" s="27"/>
      <c r="L1330" s="27"/>
      <c r="M1330" s="27"/>
      <c r="N1330" s="27"/>
      <c r="O1330" s="27"/>
      <c r="P1330" s="27"/>
      <c r="Q1330" s="27"/>
      <c r="R1330" s="27"/>
      <c r="S1330" s="27"/>
      <c r="T1330" s="27"/>
      <c r="U1330" s="27"/>
      <c r="V1330" s="27"/>
      <c r="W1330" s="27"/>
      <c r="X1330" s="27"/>
      <c r="Y1330" s="27"/>
      <c r="Z1330" s="27"/>
    </row>
    <row r="1331" spans="1:26" customFormat="1" ht="17.850000000000001" customHeight="1" x14ac:dyDescent="0.25">
      <c r="A1331" s="26" t="s">
        <v>291</v>
      </c>
      <c r="B1331" s="182" t="s">
        <v>216</v>
      </c>
      <c r="C1331" s="26" t="s">
        <v>550</v>
      </c>
      <c r="D1331" s="41">
        <v>1</v>
      </c>
      <c r="E1331" s="104">
        <f t="shared" si="72"/>
        <v>9000</v>
      </c>
      <c r="F1331" s="128">
        <v>9000</v>
      </c>
      <c r="G1331" s="153">
        <v>0</v>
      </c>
      <c r="H1331" s="104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  <c r="X1331" s="27"/>
      <c r="Y1331" s="27"/>
      <c r="Z1331" s="27"/>
    </row>
    <row r="1332" spans="1:26" customFormat="1" ht="17.850000000000001" customHeight="1" x14ac:dyDescent="0.25">
      <c r="A1332" s="26" t="s">
        <v>293</v>
      </c>
      <c r="B1332" s="182" t="s">
        <v>300</v>
      </c>
      <c r="C1332" s="26" t="s">
        <v>581</v>
      </c>
      <c r="D1332" s="41">
        <v>1</v>
      </c>
      <c r="E1332" s="104">
        <f t="shared" si="72"/>
        <v>15000</v>
      </c>
      <c r="F1332" s="128">
        <v>15000</v>
      </c>
      <c r="G1332" s="153">
        <v>0</v>
      </c>
      <c r="H1332" s="104"/>
      <c r="I1332" s="27"/>
      <c r="J1332" s="27"/>
      <c r="K1332" s="27"/>
      <c r="L1332" s="27"/>
      <c r="M1332" s="27"/>
      <c r="N1332" s="27"/>
      <c r="O1332" s="27"/>
      <c r="P1332" s="27"/>
      <c r="Q1332" s="27"/>
      <c r="R1332" s="27"/>
      <c r="S1332" s="27"/>
      <c r="T1332" s="27"/>
      <c r="U1332" s="27"/>
      <c r="V1332" s="27"/>
      <c r="W1332" s="27"/>
      <c r="X1332" s="27"/>
      <c r="Y1332" s="27"/>
      <c r="Z1332" s="27"/>
    </row>
    <row r="1333" spans="1:26" customFormat="1" ht="24.4" customHeight="1" x14ac:dyDescent="0.25">
      <c r="A1333" s="26" t="s">
        <v>295</v>
      </c>
      <c r="B1333" s="182" t="s">
        <v>585</v>
      </c>
      <c r="C1333" s="26" t="s">
        <v>583</v>
      </c>
      <c r="D1333" s="41">
        <v>1</v>
      </c>
      <c r="E1333" s="104">
        <f t="shared" si="72"/>
        <v>15000</v>
      </c>
      <c r="F1333" s="128">
        <v>15000</v>
      </c>
      <c r="G1333" s="153">
        <v>0</v>
      </c>
      <c r="H1333" s="104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  <c r="X1333" s="27"/>
      <c r="Y1333" s="27"/>
      <c r="Z1333" s="27"/>
    </row>
    <row r="1334" spans="1:26" customFormat="1" ht="17.100000000000001" customHeight="1" x14ac:dyDescent="0.25">
      <c r="A1334" s="26" t="s">
        <v>395</v>
      </c>
      <c r="B1334" s="182" t="s">
        <v>190</v>
      </c>
      <c r="C1334" s="26" t="s">
        <v>550</v>
      </c>
      <c r="D1334" s="41">
        <v>1</v>
      </c>
      <c r="E1334" s="104">
        <f t="shared" si="72"/>
        <v>8900</v>
      </c>
      <c r="F1334" s="128">
        <v>8900</v>
      </c>
      <c r="G1334" s="153">
        <v>0</v>
      </c>
      <c r="H1334" s="104"/>
      <c r="I1334" s="27"/>
      <c r="J1334" s="27"/>
      <c r="K1334" s="27"/>
      <c r="L1334" s="27"/>
      <c r="M1334" s="27"/>
      <c r="N1334" s="27"/>
      <c r="O1334" s="27"/>
      <c r="P1334" s="27"/>
      <c r="Q1334" s="27"/>
      <c r="R1334" s="27"/>
      <c r="S1334" s="27"/>
      <c r="T1334" s="27"/>
      <c r="U1334" s="27"/>
      <c r="V1334" s="27"/>
      <c r="W1334" s="27"/>
      <c r="X1334" s="27"/>
      <c r="Y1334" s="27"/>
      <c r="Z1334" s="27"/>
    </row>
    <row r="1335" spans="1:26" customFormat="1" ht="17.850000000000001" customHeight="1" x14ac:dyDescent="0.25">
      <c r="A1335" s="26" t="s">
        <v>428</v>
      </c>
      <c r="B1335" s="182" t="s">
        <v>190</v>
      </c>
      <c r="C1335" s="26" t="s">
        <v>550</v>
      </c>
      <c r="D1335" s="41">
        <v>1</v>
      </c>
      <c r="E1335" s="104">
        <f t="shared" si="72"/>
        <v>8900</v>
      </c>
      <c r="F1335" s="128">
        <v>8900</v>
      </c>
      <c r="G1335" s="153">
        <v>0</v>
      </c>
      <c r="H1335" s="104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  <c r="X1335" s="27"/>
      <c r="Y1335" s="27"/>
      <c r="Z1335" s="27"/>
    </row>
    <row r="1336" spans="1:26" customFormat="1" ht="24.4" customHeight="1" x14ac:dyDescent="0.25">
      <c r="A1336" s="26" t="s">
        <v>480</v>
      </c>
      <c r="B1336" s="182" t="s">
        <v>586</v>
      </c>
      <c r="C1336" s="26" t="s">
        <v>550</v>
      </c>
      <c r="D1336" s="41">
        <v>1</v>
      </c>
      <c r="E1336" s="104">
        <f t="shared" si="72"/>
        <v>15000</v>
      </c>
      <c r="F1336" s="128">
        <v>15000</v>
      </c>
      <c r="G1336" s="153">
        <v>0</v>
      </c>
      <c r="H1336" s="104"/>
      <c r="I1336" s="27"/>
      <c r="J1336" s="27"/>
      <c r="K1336" s="27"/>
      <c r="L1336" s="27"/>
      <c r="M1336" s="27"/>
      <c r="N1336" s="27"/>
      <c r="O1336" s="27"/>
      <c r="P1336" s="27"/>
      <c r="Q1336" s="27"/>
      <c r="R1336" s="27"/>
      <c r="S1336" s="27"/>
      <c r="T1336" s="27"/>
      <c r="U1336" s="27"/>
      <c r="V1336" s="27"/>
      <c r="W1336" s="27"/>
      <c r="X1336" s="27"/>
      <c r="Y1336" s="27"/>
      <c r="Z1336" s="27"/>
    </row>
    <row r="1337" spans="1:26" customFormat="1" ht="25.15" customHeight="1" x14ac:dyDescent="0.25">
      <c r="A1337" s="26" t="s">
        <v>430</v>
      </c>
      <c r="B1337" s="182" t="s">
        <v>161</v>
      </c>
      <c r="C1337" s="26" t="s">
        <v>578</v>
      </c>
      <c r="D1337" s="41">
        <v>1</v>
      </c>
      <c r="E1337" s="104">
        <f t="shared" si="72"/>
        <v>6950</v>
      </c>
      <c r="F1337" s="128">
        <v>0</v>
      </c>
      <c r="G1337" s="153">
        <v>6950</v>
      </c>
      <c r="H1337" s="104">
        <v>4170</v>
      </c>
      <c r="I1337" s="27"/>
      <c r="J1337" s="27"/>
      <c r="K1337" s="27"/>
      <c r="L1337" s="27"/>
      <c r="M1337" s="27"/>
      <c r="N1337" s="27"/>
      <c r="O1337" s="27"/>
      <c r="P1337" s="27"/>
      <c r="Q1337" s="27"/>
      <c r="R1337" s="27"/>
      <c r="S1337" s="27"/>
      <c r="T1337" s="27"/>
      <c r="U1337" s="27"/>
      <c r="V1337" s="27"/>
      <c r="W1337" s="27"/>
      <c r="X1337" s="27"/>
      <c r="Y1337" s="27"/>
      <c r="Z1337" s="27"/>
    </row>
    <row r="1338" spans="1:26" customFormat="1" ht="24.4" customHeight="1" x14ac:dyDescent="0.25">
      <c r="A1338" s="26" t="s">
        <v>431</v>
      </c>
      <c r="B1338" s="182" t="s">
        <v>587</v>
      </c>
      <c r="C1338" s="26" t="s">
        <v>581</v>
      </c>
      <c r="D1338" s="41">
        <v>1</v>
      </c>
      <c r="E1338" s="104">
        <f t="shared" si="72"/>
        <v>15000</v>
      </c>
      <c r="F1338" s="128">
        <v>15000</v>
      </c>
      <c r="G1338" s="153">
        <v>0</v>
      </c>
      <c r="H1338" s="104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  <c r="X1338" s="27"/>
      <c r="Y1338" s="27"/>
      <c r="Z1338" s="27"/>
    </row>
    <row r="1339" spans="1:26" customFormat="1" ht="24.4" customHeight="1" x14ac:dyDescent="0.25">
      <c r="A1339" s="26" t="s">
        <v>483</v>
      </c>
      <c r="B1339" s="182" t="s">
        <v>588</v>
      </c>
      <c r="C1339" s="26" t="s">
        <v>550</v>
      </c>
      <c r="D1339" s="41">
        <v>2</v>
      </c>
      <c r="E1339" s="104">
        <f t="shared" si="72"/>
        <v>11357</v>
      </c>
      <c r="F1339" s="128">
        <v>0</v>
      </c>
      <c r="G1339" s="153">
        <v>11357</v>
      </c>
      <c r="H1339" s="104">
        <v>6814.2000000000007</v>
      </c>
      <c r="I1339" s="27"/>
      <c r="J1339" s="27"/>
      <c r="K1339" s="27"/>
      <c r="L1339" s="27"/>
      <c r="M1339" s="27"/>
      <c r="N1339" s="27"/>
      <c r="O1339" s="27"/>
      <c r="P1339" s="27"/>
      <c r="Q1339" s="27"/>
      <c r="R1339" s="27"/>
      <c r="S1339" s="27"/>
      <c r="T1339" s="27"/>
      <c r="U1339" s="27"/>
      <c r="V1339" s="27"/>
      <c r="W1339" s="27"/>
      <c r="X1339" s="27"/>
      <c r="Y1339" s="27"/>
      <c r="Z1339" s="27"/>
    </row>
    <row r="1340" spans="1:26" customFormat="1" ht="17.850000000000001" customHeight="1" x14ac:dyDescent="0.25">
      <c r="A1340" s="26" t="s">
        <v>485</v>
      </c>
      <c r="B1340" s="182" t="s">
        <v>129</v>
      </c>
      <c r="C1340" s="26" t="s">
        <v>550</v>
      </c>
      <c r="D1340" s="41">
        <v>2</v>
      </c>
      <c r="E1340" s="104">
        <f t="shared" si="72"/>
        <v>9400</v>
      </c>
      <c r="F1340" s="128">
        <v>9400</v>
      </c>
      <c r="G1340" s="153">
        <v>0</v>
      </c>
      <c r="H1340" s="104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  <c r="X1340" s="27"/>
      <c r="Y1340" s="27"/>
      <c r="Z1340" s="27"/>
    </row>
    <row r="1341" spans="1:26" customFormat="1" ht="17.850000000000001" customHeight="1" x14ac:dyDescent="0.25">
      <c r="A1341" s="26" t="s">
        <v>487</v>
      </c>
      <c r="B1341" s="182" t="s">
        <v>589</v>
      </c>
      <c r="C1341" s="26" t="s">
        <v>550</v>
      </c>
      <c r="D1341" s="41">
        <v>4</v>
      </c>
      <c r="E1341" s="104">
        <f t="shared" si="72"/>
        <v>41940</v>
      </c>
      <c r="F1341" s="128">
        <v>0</v>
      </c>
      <c r="G1341" s="153">
        <v>41940</v>
      </c>
      <c r="H1341" s="104">
        <v>28309.5</v>
      </c>
      <c r="I1341" s="27"/>
      <c r="J1341" s="27"/>
      <c r="K1341" s="27"/>
      <c r="L1341" s="27"/>
      <c r="M1341" s="27"/>
      <c r="N1341" s="27"/>
      <c r="O1341" s="27"/>
      <c r="P1341" s="27"/>
      <c r="Q1341" s="27"/>
      <c r="R1341" s="27"/>
      <c r="S1341" s="27"/>
      <c r="T1341" s="27"/>
      <c r="U1341" s="27"/>
      <c r="V1341" s="27"/>
      <c r="W1341" s="27"/>
      <c r="X1341" s="27"/>
      <c r="Y1341" s="27"/>
      <c r="Z1341" s="27"/>
    </row>
    <row r="1342" spans="1:26" customFormat="1" ht="27.75" customHeight="1" x14ac:dyDescent="0.25">
      <c r="A1342" s="26" t="s">
        <v>488</v>
      </c>
      <c r="B1342" s="54" t="s">
        <v>804</v>
      </c>
      <c r="C1342" s="53" t="s">
        <v>676</v>
      </c>
      <c r="D1342" s="71">
        <v>1</v>
      </c>
      <c r="E1342" s="104">
        <f t="shared" si="72"/>
        <v>19900</v>
      </c>
      <c r="F1342" s="96">
        <v>19900</v>
      </c>
      <c r="G1342" s="98"/>
      <c r="H1342" s="94">
        <v>11940</v>
      </c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  <c r="X1342" s="27"/>
      <c r="Y1342" s="27"/>
      <c r="Z1342" s="27"/>
    </row>
    <row r="1343" spans="1:26" customFormat="1" ht="27.75" customHeight="1" x14ac:dyDescent="0.25">
      <c r="A1343" s="26" t="s">
        <v>491</v>
      </c>
      <c r="B1343" s="54" t="s">
        <v>810</v>
      </c>
      <c r="C1343" s="53"/>
      <c r="D1343" s="71">
        <v>1</v>
      </c>
      <c r="E1343" s="104">
        <f t="shared" si="72"/>
        <v>88535</v>
      </c>
      <c r="F1343" s="96">
        <v>88535</v>
      </c>
      <c r="G1343" s="98"/>
      <c r="H1343" s="94">
        <v>59761.125</v>
      </c>
      <c r="I1343" s="27"/>
      <c r="J1343" s="27"/>
      <c r="K1343" s="27"/>
      <c r="L1343" s="27"/>
      <c r="M1343" s="27"/>
      <c r="N1343" s="27"/>
      <c r="O1343" s="27"/>
      <c r="P1343" s="27"/>
      <c r="Q1343" s="27"/>
      <c r="R1343" s="27"/>
      <c r="S1343" s="27"/>
      <c r="T1343" s="27"/>
      <c r="U1343" s="27"/>
      <c r="V1343" s="27"/>
      <c r="W1343" s="27"/>
      <c r="X1343" s="27"/>
      <c r="Y1343" s="27"/>
      <c r="Z1343" s="27"/>
    </row>
    <row r="1344" spans="1:26" customFormat="1" ht="24.75" customHeight="1" x14ac:dyDescent="0.25">
      <c r="A1344" s="26" t="s">
        <v>492</v>
      </c>
      <c r="B1344" s="54" t="s">
        <v>805</v>
      </c>
      <c r="C1344" s="53" t="s">
        <v>197</v>
      </c>
      <c r="D1344" s="71">
        <v>1</v>
      </c>
      <c r="E1344" s="104">
        <f t="shared" si="72"/>
        <v>20000</v>
      </c>
      <c r="F1344" s="96">
        <v>20000</v>
      </c>
      <c r="G1344" s="98"/>
      <c r="H1344" s="94">
        <v>12000</v>
      </c>
      <c r="I1344" s="27"/>
      <c r="J1344" s="27"/>
      <c r="K1344" s="27"/>
      <c r="L1344" s="27"/>
      <c r="M1344" s="27"/>
      <c r="N1344" s="27"/>
      <c r="O1344" s="27"/>
      <c r="P1344" s="27"/>
      <c r="Q1344" s="27"/>
      <c r="R1344" s="27"/>
      <c r="S1344" s="27"/>
      <c r="T1344" s="27"/>
      <c r="U1344" s="27"/>
      <c r="V1344" s="27"/>
      <c r="W1344" s="27"/>
      <c r="X1344" s="27"/>
      <c r="Y1344" s="27"/>
      <c r="Z1344" s="27"/>
    </row>
    <row r="1345" spans="1:26" customFormat="1" ht="24.75" customHeight="1" x14ac:dyDescent="0.25">
      <c r="A1345" s="26" t="s">
        <v>493</v>
      </c>
      <c r="B1345" s="232" t="s">
        <v>980</v>
      </c>
      <c r="C1345" s="233"/>
      <c r="D1345" s="71">
        <v>1</v>
      </c>
      <c r="E1345" s="104">
        <v>45653</v>
      </c>
      <c r="F1345" s="104">
        <v>45653</v>
      </c>
      <c r="G1345" s="98"/>
      <c r="H1345" s="94">
        <f>E1345-(E1345*20%)</f>
        <v>36522.400000000001</v>
      </c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  <c r="X1345" s="27"/>
      <c r="Y1345" s="27"/>
      <c r="Z1345" s="27"/>
    </row>
    <row r="1346" spans="1:26" customFormat="1" ht="24.75" customHeight="1" x14ac:dyDescent="0.25">
      <c r="A1346" s="26" t="s">
        <v>495</v>
      </c>
      <c r="B1346" s="232" t="s">
        <v>981</v>
      </c>
      <c r="C1346" s="233"/>
      <c r="D1346" s="71">
        <v>1</v>
      </c>
      <c r="E1346" s="104">
        <v>48526</v>
      </c>
      <c r="F1346" s="104">
        <v>48526</v>
      </c>
      <c r="G1346" s="98"/>
      <c r="H1346" s="94">
        <f t="shared" ref="H1346:H1348" si="73">E1346-(E1346*20%)</f>
        <v>38820.800000000003</v>
      </c>
      <c r="I1346" s="27"/>
      <c r="J1346" s="27"/>
      <c r="K1346" s="27"/>
      <c r="L1346" s="27"/>
      <c r="M1346" s="27"/>
      <c r="N1346" s="27"/>
      <c r="O1346" s="27"/>
      <c r="P1346" s="27"/>
      <c r="Q1346" s="27"/>
      <c r="R1346" s="27"/>
      <c r="S1346" s="27"/>
      <c r="T1346" s="27"/>
      <c r="U1346" s="27"/>
      <c r="V1346" s="27"/>
      <c r="W1346" s="27"/>
      <c r="X1346" s="27"/>
      <c r="Y1346" s="27"/>
      <c r="Z1346" s="27"/>
    </row>
    <row r="1347" spans="1:26" customFormat="1" ht="24.75" customHeight="1" x14ac:dyDescent="0.25">
      <c r="A1347" s="26" t="s">
        <v>497</v>
      </c>
      <c r="B1347" s="232" t="s">
        <v>982</v>
      </c>
      <c r="C1347" s="233"/>
      <c r="D1347" s="71">
        <v>1</v>
      </c>
      <c r="E1347" s="104">
        <v>20000</v>
      </c>
      <c r="F1347" s="104">
        <v>20000</v>
      </c>
      <c r="G1347" s="98"/>
      <c r="H1347" s="94">
        <f t="shared" si="73"/>
        <v>16000</v>
      </c>
      <c r="I1347" s="27"/>
      <c r="J1347" s="27"/>
      <c r="K1347" s="27"/>
      <c r="L1347" s="27"/>
      <c r="M1347" s="27"/>
      <c r="N1347" s="27"/>
      <c r="O1347" s="27"/>
      <c r="P1347" s="27"/>
      <c r="Q1347" s="27"/>
      <c r="R1347" s="27"/>
      <c r="S1347" s="27"/>
      <c r="T1347" s="27"/>
      <c r="U1347" s="27"/>
      <c r="V1347" s="27"/>
      <c r="W1347" s="27"/>
      <c r="X1347" s="27"/>
      <c r="Y1347" s="27"/>
      <c r="Z1347" s="27"/>
    </row>
    <row r="1348" spans="1:26" customFormat="1" ht="24.75" customHeight="1" x14ac:dyDescent="0.25">
      <c r="A1348" s="26" t="s">
        <v>499</v>
      </c>
      <c r="B1348" s="232" t="s">
        <v>983</v>
      </c>
      <c r="C1348" s="233"/>
      <c r="D1348" s="71">
        <v>1</v>
      </c>
      <c r="E1348" s="104">
        <v>19900</v>
      </c>
      <c r="F1348" s="104">
        <v>19900</v>
      </c>
      <c r="G1348" s="98"/>
      <c r="H1348" s="94">
        <f t="shared" si="73"/>
        <v>15920</v>
      </c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  <c r="X1348" s="27"/>
      <c r="Y1348" s="27"/>
      <c r="Z1348" s="27"/>
    </row>
    <row r="1349" spans="1:26" s="141" customFormat="1" ht="25.5" customHeight="1" x14ac:dyDescent="0.25">
      <c r="A1349" s="136">
        <v>22</v>
      </c>
      <c r="B1349" s="190" t="s">
        <v>210</v>
      </c>
      <c r="C1349" s="190"/>
      <c r="D1349" s="35">
        <f>SUM(D1350:D1416)</f>
        <v>69</v>
      </c>
      <c r="E1349" s="240">
        <f t="shared" ref="E1349:H1349" si="74">SUM(E1350:E1416)</f>
        <v>1493327.5</v>
      </c>
      <c r="F1349" s="240">
        <f t="shared" si="74"/>
        <v>329999.5</v>
      </c>
      <c r="G1349" s="240">
        <f t="shared" si="74"/>
        <v>1163328</v>
      </c>
      <c r="H1349" s="240">
        <f t="shared" si="74"/>
        <v>772034.97500000009</v>
      </c>
    </row>
    <row r="1350" spans="1:26" customFormat="1" ht="17.100000000000001" customHeight="1" x14ac:dyDescent="0.25">
      <c r="A1350" s="61">
        <v>1</v>
      </c>
      <c r="B1350" s="183" t="s">
        <v>220</v>
      </c>
      <c r="C1350" s="61" t="s">
        <v>221</v>
      </c>
      <c r="D1350" s="62">
        <v>1</v>
      </c>
      <c r="E1350" s="104">
        <v>18900</v>
      </c>
      <c r="F1350" s="105">
        <v>18900</v>
      </c>
      <c r="G1350" s="153">
        <v>0</v>
      </c>
      <c r="H1350" s="104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  <c r="X1350" s="27"/>
      <c r="Y1350" s="27"/>
      <c r="Z1350" s="27"/>
    </row>
    <row r="1351" spans="1:26" customFormat="1" ht="17.850000000000001" customHeight="1" x14ac:dyDescent="0.25">
      <c r="A1351" s="61">
        <v>2</v>
      </c>
      <c r="B1351" s="183" t="s">
        <v>154</v>
      </c>
      <c r="C1351" s="61" t="s">
        <v>222</v>
      </c>
      <c r="D1351" s="62">
        <v>2</v>
      </c>
      <c r="E1351" s="104">
        <v>20000</v>
      </c>
      <c r="F1351" s="105">
        <v>0</v>
      </c>
      <c r="G1351" s="153">
        <v>20000</v>
      </c>
      <c r="H1351" s="104">
        <v>11000</v>
      </c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  <c r="X1351" s="27"/>
      <c r="Y1351" s="27"/>
      <c r="Z1351" s="27"/>
    </row>
    <row r="1352" spans="1:26" customFormat="1" ht="17.100000000000001" customHeight="1" x14ac:dyDescent="0.25">
      <c r="A1352" s="61">
        <v>3</v>
      </c>
      <c r="B1352" s="183" t="s">
        <v>155</v>
      </c>
      <c r="C1352" s="61" t="s">
        <v>222</v>
      </c>
      <c r="D1352" s="62">
        <v>1</v>
      </c>
      <c r="E1352" s="104">
        <v>24850</v>
      </c>
      <c r="F1352" s="105">
        <v>0</v>
      </c>
      <c r="G1352" s="153">
        <v>24850</v>
      </c>
      <c r="H1352" s="104">
        <v>13667.5</v>
      </c>
      <c r="I1352" s="27"/>
      <c r="J1352" s="27"/>
      <c r="K1352" s="27"/>
      <c r="L1352" s="27"/>
      <c r="M1352" s="27"/>
      <c r="N1352" s="27"/>
      <c r="O1352" s="27"/>
      <c r="P1352" s="27"/>
      <c r="Q1352" s="27"/>
      <c r="R1352" s="27"/>
      <c r="S1352" s="27"/>
      <c r="T1352" s="27"/>
      <c r="U1352" s="27"/>
      <c r="V1352" s="27"/>
      <c r="W1352" s="27"/>
      <c r="X1352" s="27"/>
      <c r="Y1352" s="27"/>
      <c r="Z1352" s="27"/>
    </row>
    <row r="1353" spans="1:26" customFormat="1" ht="17.850000000000001" customHeight="1" x14ac:dyDescent="0.25">
      <c r="A1353" s="61">
        <v>4</v>
      </c>
      <c r="B1353" s="183" t="s">
        <v>170</v>
      </c>
      <c r="C1353" s="61" t="s">
        <v>221</v>
      </c>
      <c r="D1353" s="62">
        <v>1</v>
      </c>
      <c r="E1353" s="104">
        <v>62949.5</v>
      </c>
      <c r="F1353" s="105">
        <v>62949.5</v>
      </c>
      <c r="G1353" s="153">
        <v>0</v>
      </c>
      <c r="H1353" s="104"/>
      <c r="I1353" s="27"/>
      <c r="J1353" s="27"/>
      <c r="K1353" s="27"/>
      <c r="L1353" s="27"/>
      <c r="M1353" s="27"/>
      <c r="N1353" s="27"/>
      <c r="O1353" s="27"/>
      <c r="P1353" s="27"/>
      <c r="Q1353" s="27"/>
      <c r="R1353" s="27"/>
      <c r="S1353" s="27"/>
      <c r="T1353" s="27"/>
      <c r="U1353" s="27"/>
      <c r="V1353" s="27"/>
      <c r="W1353" s="27"/>
      <c r="X1353" s="27"/>
      <c r="Y1353" s="27"/>
      <c r="Z1353" s="27"/>
    </row>
    <row r="1354" spans="1:26" customFormat="1" ht="17.850000000000001" customHeight="1" x14ac:dyDescent="0.25">
      <c r="A1354" s="61">
        <v>5</v>
      </c>
      <c r="B1354" s="183" t="s">
        <v>156</v>
      </c>
      <c r="C1354" s="61" t="s">
        <v>222</v>
      </c>
      <c r="D1354" s="62">
        <v>1</v>
      </c>
      <c r="E1354" s="104">
        <v>173900</v>
      </c>
      <c r="F1354" s="105">
        <v>0</v>
      </c>
      <c r="G1354" s="153">
        <v>173900</v>
      </c>
      <c r="H1354" s="104">
        <v>82602.5</v>
      </c>
      <c r="I1354" s="27"/>
      <c r="J1354" s="27"/>
      <c r="K1354" s="27"/>
      <c r="L1354" s="27"/>
      <c r="M1354" s="27"/>
      <c r="N1354" s="27"/>
      <c r="O1354" s="27"/>
      <c r="P1354" s="27"/>
      <c r="Q1354" s="27"/>
      <c r="R1354" s="27"/>
      <c r="S1354" s="27"/>
      <c r="T1354" s="27"/>
      <c r="U1354" s="27"/>
      <c r="V1354" s="27"/>
      <c r="W1354" s="27"/>
      <c r="X1354" s="27"/>
      <c r="Y1354" s="27"/>
      <c r="Z1354" s="27"/>
    </row>
    <row r="1355" spans="1:26" customFormat="1" ht="24.4" customHeight="1" x14ac:dyDescent="0.25">
      <c r="A1355" s="61">
        <v>6</v>
      </c>
      <c r="B1355" s="183" t="s">
        <v>157</v>
      </c>
      <c r="C1355" s="61" t="s">
        <v>222</v>
      </c>
      <c r="D1355" s="62">
        <v>1</v>
      </c>
      <c r="E1355" s="104">
        <v>85250</v>
      </c>
      <c r="F1355" s="105">
        <v>0</v>
      </c>
      <c r="G1355" s="153">
        <v>85250</v>
      </c>
      <c r="H1355" s="104">
        <v>34100</v>
      </c>
      <c r="I1355" s="27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  <c r="X1355" s="27"/>
      <c r="Y1355" s="27"/>
      <c r="Z1355" s="27"/>
    </row>
    <row r="1356" spans="1:26" customFormat="1" ht="17.850000000000001" customHeight="1" x14ac:dyDescent="0.25">
      <c r="A1356" s="61">
        <v>7</v>
      </c>
      <c r="B1356" s="183" t="s">
        <v>67</v>
      </c>
      <c r="C1356" s="61" t="s">
        <v>221</v>
      </c>
      <c r="D1356" s="62">
        <v>1</v>
      </c>
      <c r="E1356" s="104">
        <v>19550</v>
      </c>
      <c r="F1356" s="105">
        <v>19550</v>
      </c>
      <c r="G1356" s="153">
        <v>0</v>
      </c>
      <c r="H1356" s="104"/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  <c r="X1356" s="27"/>
      <c r="Y1356" s="27"/>
      <c r="Z1356" s="27"/>
    </row>
    <row r="1357" spans="1:26" customFormat="1" ht="17.100000000000001" customHeight="1" x14ac:dyDescent="0.25">
      <c r="A1357" s="61">
        <v>8</v>
      </c>
      <c r="B1357" s="183" t="s">
        <v>211</v>
      </c>
      <c r="C1357" s="61" t="s">
        <v>197</v>
      </c>
      <c r="D1357" s="62">
        <v>1</v>
      </c>
      <c r="E1357" s="104">
        <v>49742</v>
      </c>
      <c r="F1357" s="105">
        <v>0</v>
      </c>
      <c r="G1357" s="153">
        <v>49742</v>
      </c>
      <c r="H1357" s="104">
        <v>23627.449999999997</v>
      </c>
      <c r="I1357" s="27"/>
      <c r="J1357" s="27"/>
      <c r="K1357" s="27"/>
      <c r="L1357" s="27"/>
      <c r="M1357" s="27"/>
      <c r="N1357" s="27"/>
      <c r="O1357" s="27"/>
      <c r="P1357" s="27"/>
      <c r="Q1357" s="27"/>
      <c r="R1357" s="27"/>
      <c r="S1357" s="27"/>
      <c r="T1357" s="27"/>
      <c r="U1357" s="27"/>
      <c r="V1357" s="27"/>
      <c r="W1357" s="27"/>
      <c r="X1357" s="27"/>
      <c r="Y1357" s="27"/>
      <c r="Z1357" s="27"/>
    </row>
    <row r="1358" spans="1:26" customFormat="1" ht="25.15" customHeight="1" x14ac:dyDescent="0.25">
      <c r="A1358" s="61">
        <v>9</v>
      </c>
      <c r="B1358" s="183" t="s">
        <v>212</v>
      </c>
      <c r="C1358" s="61" t="s">
        <v>197</v>
      </c>
      <c r="D1358" s="62">
        <v>1</v>
      </c>
      <c r="E1358" s="104">
        <v>59850</v>
      </c>
      <c r="F1358" s="105">
        <v>0</v>
      </c>
      <c r="G1358" s="153">
        <v>59850</v>
      </c>
      <c r="H1358" s="104">
        <v>28428.75</v>
      </c>
      <c r="I1358" s="27"/>
      <c r="J1358" s="27"/>
      <c r="K1358" s="27"/>
      <c r="L1358" s="27"/>
      <c r="M1358" s="27"/>
      <c r="N1358" s="27"/>
      <c r="O1358" s="27"/>
      <c r="P1358" s="27"/>
      <c r="Q1358" s="27"/>
      <c r="R1358" s="27"/>
      <c r="S1358" s="27"/>
      <c r="T1358" s="27"/>
      <c r="U1358" s="27"/>
      <c r="V1358" s="27"/>
      <c r="W1358" s="27"/>
      <c r="X1358" s="27"/>
      <c r="Y1358" s="27"/>
      <c r="Z1358" s="27"/>
    </row>
    <row r="1359" spans="1:26" customFormat="1" ht="17.100000000000001" customHeight="1" x14ac:dyDescent="0.25">
      <c r="A1359" s="61">
        <v>10</v>
      </c>
      <c r="B1359" s="183" t="s">
        <v>159</v>
      </c>
      <c r="C1359" s="61" t="s">
        <v>197</v>
      </c>
      <c r="D1359" s="62">
        <v>1</v>
      </c>
      <c r="E1359" s="104">
        <v>10545</v>
      </c>
      <c r="F1359" s="105">
        <v>0</v>
      </c>
      <c r="G1359" s="153">
        <v>10545</v>
      </c>
      <c r="H1359" s="104">
        <v>4218</v>
      </c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27"/>
      <c r="T1359" s="27"/>
      <c r="U1359" s="27"/>
      <c r="V1359" s="27"/>
      <c r="W1359" s="27"/>
      <c r="X1359" s="27"/>
      <c r="Y1359" s="27"/>
      <c r="Z1359" s="27"/>
    </row>
    <row r="1360" spans="1:26" customFormat="1" ht="17.850000000000001" customHeight="1" x14ac:dyDescent="0.25">
      <c r="A1360" s="61">
        <v>11</v>
      </c>
      <c r="B1360" s="183" t="s">
        <v>160</v>
      </c>
      <c r="C1360" s="61" t="s">
        <v>267</v>
      </c>
      <c r="D1360" s="62">
        <v>1</v>
      </c>
      <c r="E1360" s="104">
        <v>24875</v>
      </c>
      <c r="F1360" s="105">
        <v>0</v>
      </c>
      <c r="G1360" s="153">
        <v>24875</v>
      </c>
      <c r="H1360" s="104">
        <v>9950</v>
      </c>
      <c r="I1360" s="27"/>
      <c r="J1360" s="27"/>
      <c r="K1360" s="27"/>
      <c r="L1360" s="27"/>
      <c r="M1360" s="27"/>
      <c r="N1360" s="27"/>
      <c r="O1360" s="27"/>
      <c r="P1360" s="27"/>
      <c r="Q1360" s="27"/>
      <c r="R1360" s="27"/>
      <c r="S1360" s="27"/>
      <c r="T1360" s="27"/>
      <c r="U1360" s="27"/>
      <c r="V1360" s="27"/>
      <c r="W1360" s="27"/>
      <c r="X1360" s="27"/>
      <c r="Y1360" s="27"/>
      <c r="Z1360" s="27"/>
    </row>
    <row r="1361" spans="1:26" customFormat="1" ht="17.100000000000001" customHeight="1" x14ac:dyDescent="0.25">
      <c r="A1361" s="61">
        <v>12</v>
      </c>
      <c r="B1361" s="183" t="s">
        <v>64</v>
      </c>
      <c r="C1361" s="61" t="s">
        <v>223</v>
      </c>
      <c r="D1361" s="62">
        <v>1</v>
      </c>
      <c r="E1361" s="104">
        <v>16500</v>
      </c>
      <c r="F1361" s="105">
        <v>16500</v>
      </c>
      <c r="G1361" s="153">
        <v>0</v>
      </c>
      <c r="H1361" s="104"/>
      <c r="I1361" s="27"/>
      <c r="J1361" s="27"/>
      <c r="K1361" s="27"/>
      <c r="L1361" s="27"/>
      <c r="M1361" s="27"/>
      <c r="N1361" s="27"/>
      <c r="O1361" s="27"/>
      <c r="P1361" s="27"/>
      <c r="Q1361" s="27"/>
      <c r="R1361" s="27"/>
      <c r="S1361" s="27"/>
      <c r="T1361" s="27"/>
      <c r="U1361" s="27"/>
      <c r="V1361" s="27"/>
      <c r="W1361" s="27"/>
      <c r="X1361" s="27"/>
      <c r="Y1361" s="27"/>
      <c r="Z1361" s="27"/>
    </row>
    <row r="1362" spans="1:26" customFormat="1" ht="25.15" customHeight="1" x14ac:dyDescent="0.25">
      <c r="A1362" s="61">
        <v>13</v>
      </c>
      <c r="B1362" s="183" t="s">
        <v>213</v>
      </c>
      <c r="C1362" s="61" t="s">
        <v>626</v>
      </c>
      <c r="D1362" s="62">
        <v>1</v>
      </c>
      <c r="E1362" s="104">
        <v>10900</v>
      </c>
      <c r="F1362" s="105">
        <v>10900</v>
      </c>
      <c r="G1362" s="153">
        <v>0</v>
      </c>
      <c r="H1362" s="104"/>
      <c r="I1362" s="27"/>
      <c r="J1362" s="27"/>
      <c r="K1362" s="27"/>
      <c r="L1362" s="27"/>
      <c r="M1362" s="27"/>
      <c r="N1362" s="27"/>
      <c r="O1362" s="27"/>
      <c r="P1362" s="27"/>
      <c r="Q1362" s="27"/>
      <c r="R1362" s="27"/>
      <c r="S1362" s="27"/>
      <c r="T1362" s="27"/>
      <c r="U1362" s="27"/>
      <c r="V1362" s="27"/>
      <c r="W1362" s="27"/>
      <c r="X1362" s="27"/>
      <c r="Y1362" s="27"/>
      <c r="Z1362" s="27"/>
    </row>
    <row r="1363" spans="1:26" customFormat="1" ht="24.4" customHeight="1" x14ac:dyDescent="0.25">
      <c r="A1363" s="61">
        <v>14</v>
      </c>
      <c r="B1363" s="183" t="s">
        <v>213</v>
      </c>
      <c r="C1363" s="61" t="s">
        <v>626</v>
      </c>
      <c r="D1363" s="62">
        <v>1</v>
      </c>
      <c r="E1363" s="104">
        <v>10900</v>
      </c>
      <c r="F1363" s="105">
        <v>10900</v>
      </c>
      <c r="G1363" s="153">
        <v>0</v>
      </c>
      <c r="H1363" s="104"/>
      <c r="I1363" s="27"/>
      <c r="J1363" s="27"/>
      <c r="K1363" s="27"/>
      <c r="L1363" s="27"/>
      <c r="M1363" s="27"/>
      <c r="N1363" s="27"/>
      <c r="O1363" s="27"/>
      <c r="P1363" s="27"/>
      <c r="Q1363" s="27"/>
      <c r="R1363" s="27"/>
      <c r="S1363" s="27"/>
      <c r="T1363" s="27"/>
      <c r="U1363" s="27"/>
      <c r="V1363" s="27"/>
      <c r="W1363" s="27"/>
      <c r="X1363" s="27"/>
      <c r="Y1363" s="27"/>
      <c r="Z1363" s="27"/>
    </row>
    <row r="1364" spans="1:26" customFormat="1" ht="17.850000000000001" customHeight="1" x14ac:dyDescent="0.25">
      <c r="A1364" s="61">
        <v>15</v>
      </c>
      <c r="B1364" s="183" t="s">
        <v>224</v>
      </c>
      <c r="C1364" s="61" t="s">
        <v>223</v>
      </c>
      <c r="D1364" s="62">
        <v>1</v>
      </c>
      <c r="E1364" s="104">
        <v>29950</v>
      </c>
      <c r="F1364" s="105">
        <v>29950</v>
      </c>
      <c r="G1364" s="153">
        <v>0</v>
      </c>
      <c r="H1364" s="104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  <c r="X1364" s="27"/>
      <c r="Y1364" s="27"/>
      <c r="Z1364" s="27"/>
    </row>
    <row r="1365" spans="1:26" customFormat="1" ht="17.850000000000001" customHeight="1" x14ac:dyDescent="0.25">
      <c r="A1365" s="61">
        <v>16</v>
      </c>
      <c r="B1365" s="183" t="s">
        <v>215</v>
      </c>
      <c r="C1365" s="61" t="s">
        <v>221</v>
      </c>
      <c r="D1365" s="62">
        <v>1</v>
      </c>
      <c r="E1365" s="104">
        <v>10500</v>
      </c>
      <c r="F1365" s="105">
        <v>10500</v>
      </c>
      <c r="G1365" s="153">
        <v>0</v>
      </c>
      <c r="H1365" s="104"/>
      <c r="I1365" s="27"/>
      <c r="J1365" s="27"/>
      <c r="K1365" s="27"/>
      <c r="L1365" s="27"/>
      <c r="M1365" s="27"/>
      <c r="N1365" s="27"/>
      <c r="O1365" s="27"/>
      <c r="P1365" s="27"/>
      <c r="Q1365" s="27"/>
      <c r="R1365" s="27"/>
      <c r="S1365" s="27"/>
      <c r="T1365" s="27"/>
      <c r="U1365" s="27"/>
      <c r="V1365" s="27"/>
      <c r="W1365" s="27"/>
      <c r="X1365" s="27"/>
      <c r="Y1365" s="27"/>
      <c r="Z1365" s="27"/>
    </row>
    <row r="1366" spans="1:26" customFormat="1" ht="24.75" customHeight="1" x14ac:dyDescent="0.25">
      <c r="A1366" s="61">
        <v>17</v>
      </c>
      <c r="B1366" s="183" t="s">
        <v>746</v>
      </c>
      <c r="C1366" s="61" t="s">
        <v>221</v>
      </c>
      <c r="D1366" s="62">
        <v>1</v>
      </c>
      <c r="E1366" s="104">
        <v>4500</v>
      </c>
      <c r="F1366" s="105">
        <v>4500</v>
      </c>
      <c r="G1366" s="153">
        <v>0</v>
      </c>
      <c r="H1366" s="104"/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  <c r="X1366" s="27"/>
      <c r="Y1366" s="27"/>
      <c r="Z1366" s="27"/>
    </row>
    <row r="1367" spans="1:26" customFormat="1" ht="17.850000000000001" customHeight="1" x14ac:dyDescent="0.25">
      <c r="A1367" s="61">
        <v>18</v>
      </c>
      <c r="B1367" s="183" t="s">
        <v>225</v>
      </c>
      <c r="C1367" s="61" t="s">
        <v>223</v>
      </c>
      <c r="D1367" s="62">
        <v>1</v>
      </c>
      <c r="E1367" s="104">
        <v>9650</v>
      </c>
      <c r="F1367" s="105">
        <v>9650</v>
      </c>
      <c r="G1367" s="153">
        <v>0</v>
      </c>
      <c r="H1367" s="104"/>
      <c r="I1367" s="27"/>
      <c r="J1367" s="27"/>
      <c r="K1367" s="27"/>
      <c r="L1367" s="27"/>
      <c r="M1367" s="27"/>
      <c r="N1367" s="27"/>
      <c r="O1367" s="27"/>
      <c r="P1367" s="27"/>
      <c r="Q1367" s="27"/>
      <c r="R1367" s="27"/>
      <c r="S1367" s="27"/>
      <c r="T1367" s="27"/>
      <c r="U1367" s="27"/>
      <c r="V1367" s="27"/>
      <c r="W1367" s="27"/>
      <c r="X1367" s="27"/>
      <c r="Y1367" s="27"/>
      <c r="Z1367" s="27"/>
    </row>
    <row r="1368" spans="1:26" customFormat="1" ht="17.850000000000001" customHeight="1" x14ac:dyDescent="0.25">
      <c r="A1368" s="61">
        <v>19</v>
      </c>
      <c r="B1368" s="183" t="s">
        <v>216</v>
      </c>
      <c r="C1368" s="61" t="s">
        <v>221</v>
      </c>
      <c r="D1368" s="62">
        <v>1</v>
      </c>
      <c r="E1368" s="104">
        <v>9000</v>
      </c>
      <c r="F1368" s="105">
        <v>9000</v>
      </c>
      <c r="G1368" s="153">
        <v>0</v>
      </c>
      <c r="H1368" s="104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  <c r="X1368" s="27"/>
      <c r="Y1368" s="27"/>
      <c r="Z1368" s="27"/>
    </row>
    <row r="1369" spans="1:26" customFormat="1" ht="17.100000000000001" customHeight="1" x14ac:dyDescent="0.25">
      <c r="A1369" s="61">
        <v>20</v>
      </c>
      <c r="B1369" s="183" t="s">
        <v>216</v>
      </c>
      <c r="C1369" s="61" t="s">
        <v>223</v>
      </c>
      <c r="D1369" s="62">
        <v>1</v>
      </c>
      <c r="E1369" s="104">
        <v>9000</v>
      </c>
      <c r="F1369" s="105">
        <v>9000</v>
      </c>
      <c r="G1369" s="153">
        <v>0</v>
      </c>
      <c r="H1369" s="104"/>
      <c r="I1369" s="27"/>
      <c r="J1369" s="27"/>
      <c r="K1369" s="27"/>
      <c r="L1369" s="27"/>
      <c r="M1369" s="27"/>
      <c r="N1369" s="27"/>
      <c r="O1369" s="27"/>
      <c r="P1369" s="27"/>
      <c r="Q1369" s="27"/>
      <c r="R1369" s="27"/>
      <c r="S1369" s="27"/>
      <c r="T1369" s="27"/>
      <c r="U1369" s="27"/>
      <c r="V1369" s="27"/>
      <c r="W1369" s="27"/>
      <c r="X1369" s="27"/>
      <c r="Y1369" s="27"/>
      <c r="Z1369" s="27"/>
    </row>
    <row r="1370" spans="1:26" customFormat="1" ht="25.15" customHeight="1" x14ac:dyDescent="0.25">
      <c r="A1370" s="61">
        <v>21</v>
      </c>
      <c r="B1370" s="183" t="s">
        <v>217</v>
      </c>
      <c r="C1370" s="61" t="s">
        <v>223</v>
      </c>
      <c r="D1370" s="62">
        <v>1</v>
      </c>
      <c r="E1370" s="104">
        <v>15000</v>
      </c>
      <c r="F1370" s="105">
        <v>15000</v>
      </c>
      <c r="G1370" s="153">
        <v>0</v>
      </c>
      <c r="H1370" s="104"/>
      <c r="I1370" s="27"/>
      <c r="J1370" s="27"/>
      <c r="K1370" s="27"/>
      <c r="L1370" s="27"/>
      <c r="M1370" s="27"/>
      <c r="N1370" s="27"/>
      <c r="O1370" s="27"/>
      <c r="P1370" s="27"/>
      <c r="Q1370" s="27"/>
      <c r="R1370" s="27"/>
      <c r="S1370" s="27"/>
      <c r="T1370" s="27"/>
      <c r="U1370" s="27"/>
      <c r="V1370" s="27"/>
      <c r="W1370" s="27"/>
      <c r="X1370" s="27"/>
      <c r="Y1370" s="27"/>
      <c r="Z1370" s="27"/>
    </row>
    <row r="1371" spans="1:26" customFormat="1" ht="24.4" customHeight="1" x14ac:dyDescent="0.25">
      <c r="A1371" s="61">
        <v>22</v>
      </c>
      <c r="B1371" s="183" t="s">
        <v>217</v>
      </c>
      <c r="C1371" s="61" t="s">
        <v>221</v>
      </c>
      <c r="D1371" s="62">
        <v>1</v>
      </c>
      <c r="E1371" s="104">
        <v>15000</v>
      </c>
      <c r="F1371" s="105">
        <v>15000</v>
      </c>
      <c r="G1371" s="153">
        <v>0</v>
      </c>
      <c r="H1371" s="104"/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  <c r="X1371" s="27"/>
      <c r="Y1371" s="27"/>
      <c r="Z1371" s="27"/>
    </row>
    <row r="1372" spans="1:26" customFormat="1" ht="17.850000000000001" customHeight="1" x14ac:dyDescent="0.25">
      <c r="A1372" s="61">
        <v>23</v>
      </c>
      <c r="B1372" s="183" t="s">
        <v>190</v>
      </c>
      <c r="C1372" s="61" t="s">
        <v>221</v>
      </c>
      <c r="D1372" s="62">
        <v>1</v>
      </c>
      <c r="E1372" s="104">
        <v>8900</v>
      </c>
      <c r="F1372" s="105">
        <v>8900</v>
      </c>
      <c r="G1372" s="153">
        <v>0</v>
      </c>
      <c r="H1372" s="104"/>
      <c r="I1372" s="27"/>
      <c r="J1372" s="27"/>
      <c r="K1372" s="27"/>
      <c r="L1372" s="27"/>
      <c r="M1372" s="27"/>
      <c r="N1372" s="27"/>
      <c r="O1372" s="27"/>
      <c r="P1372" s="27"/>
      <c r="Q1372" s="27"/>
      <c r="R1372" s="27"/>
      <c r="S1372" s="27"/>
      <c r="T1372" s="27"/>
      <c r="U1372" s="27"/>
      <c r="V1372" s="27"/>
      <c r="W1372" s="27"/>
      <c r="X1372" s="27"/>
      <c r="Y1372" s="27"/>
      <c r="Z1372" s="27"/>
    </row>
    <row r="1373" spans="1:26" customFormat="1" ht="17.100000000000001" customHeight="1" x14ac:dyDescent="0.25">
      <c r="A1373" s="61">
        <v>24</v>
      </c>
      <c r="B1373" s="183" t="s">
        <v>190</v>
      </c>
      <c r="C1373" s="61" t="s">
        <v>223</v>
      </c>
      <c r="D1373" s="62">
        <v>1</v>
      </c>
      <c r="E1373" s="104">
        <v>8900</v>
      </c>
      <c r="F1373" s="105">
        <v>8900</v>
      </c>
      <c r="G1373" s="153">
        <v>0</v>
      </c>
      <c r="H1373" s="104"/>
      <c r="I1373" s="27"/>
      <c r="J1373" s="27"/>
      <c r="K1373" s="27"/>
      <c r="L1373" s="27"/>
      <c r="M1373" s="27"/>
      <c r="N1373" s="27"/>
      <c r="O1373" s="27"/>
      <c r="P1373" s="27"/>
      <c r="Q1373" s="27"/>
      <c r="R1373" s="27"/>
      <c r="S1373" s="27"/>
      <c r="T1373" s="27"/>
      <c r="U1373" s="27"/>
      <c r="V1373" s="27"/>
      <c r="W1373" s="27"/>
      <c r="X1373" s="27"/>
      <c r="Y1373" s="27"/>
      <c r="Z1373" s="27"/>
    </row>
    <row r="1374" spans="1:26" customFormat="1" ht="17.850000000000001" customHeight="1" x14ac:dyDescent="0.25">
      <c r="A1374" s="61">
        <v>25</v>
      </c>
      <c r="B1374" s="183" t="s">
        <v>747</v>
      </c>
      <c r="C1374" s="61" t="s">
        <v>223</v>
      </c>
      <c r="D1374" s="62">
        <v>1</v>
      </c>
      <c r="E1374" s="104">
        <v>15000</v>
      </c>
      <c r="F1374" s="105">
        <v>15000</v>
      </c>
      <c r="G1374" s="153">
        <v>0</v>
      </c>
      <c r="H1374" s="104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  <c r="X1374" s="27"/>
      <c r="Y1374" s="27"/>
      <c r="Z1374" s="27"/>
    </row>
    <row r="1375" spans="1:26" customFormat="1" ht="24.75" customHeight="1" x14ac:dyDescent="0.25">
      <c r="A1375" s="26" t="s">
        <v>775</v>
      </c>
      <c r="B1375" s="54" t="s">
        <v>805</v>
      </c>
      <c r="C1375" s="53" t="s">
        <v>197</v>
      </c>
      <c r="D1375" s="71">
        <v>1</v>
      </c>
      <c r="E1375" s="94">
        <f>F1375+G1375</f>
        <v>20000</v>
      </c>
      <c r="F1375" s="96">
        <v>20000</v>
      </c>
      <c r="G1375" s="98"/>
      <c r="H1375" s="94">
        <v>12000</v>
      </c>
      <c r="I1375" s="27"/>
      <c r="J1375" s="27"/>
      <c r="K1375" s="27"/>
      <c r="L1375" s="27"/>
      <c r="M1375" s="27"/>
      <c r="N1375" s="27"/>
      <c r="O1375" s="27"/>
      <c r="P1375" s="27"/>
      <c r="Q1375" s="27"/>
      <c r="R1375" s="27"/>
      <c r="S1375" s="27"/>
      <c r="T1375" s="27"/>
      <c r="U1375" s="27"/>
      <c r="V1375" s="27"/>
      <c r="W1375" s="27"/>
      <c r="X1375" s="27"/>
      <c r="Y1375" s="27"/>
      <c r="Z1375" s="27"/>
    </row>
    <row r="1376" spans="1:26" customFormat="1" ht="27.75" customHeight="1" x14ac:dyDescent="0.25">
      <c r="A1376" s="26" t="s">
        <v>776</v>
      </c>
      <c r="B1376" s="54" t="s">
        <v>804</v>
      </c>
      <c r="C1376" s="53" t="s">
        <v>676</v>
      </c>
      <c r="D1376" s="71">
        <v>1</v>
      </c>
      <c r="E1376" s="94">
        <f>F1376+G1376</f>
        <v>19900</v>
      </c>
      <c r="F1376" s="96">
        <v>19900</v>
      </c>
      <c r="G1376" s="98"/>
      <c r="H1376" s="94">
        <v>11940</v>
      </c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  <c r="X1376" s="27"/>
      <c r="Y1376" s="27"/>
      <c r="Z1376" s="27"/>
    </row>
    <row r="1377" spans="1:26" customFormat="1" ht="17.100000000000001" customHeight="1" x14ac:dyDescent="0.25">
      <c r="A1377" s="61">
        <v>26</v>
      </c>
      <c r="B1377" s="183" t="s">
        <v>218</v>
      </c>
      <c r="C1377" s="61" t="s">
        <v>221</v>
      </c>
      <c r="D1377" s="62">
        <v>1</v>
      </c>
      <c r="E1377" s="104">
        <v>15000</v>
      </c>
      <c r="F1377" s="105">
        <v>15000</v>
      </c>
      <c r="G1377" s="153">
        <v>0</v>
      </c>
      <c r="H1377" s="104"/>
      <c r="I1377" s="27"/>
      <c r="J1377" s="27"/>
      <c r="K1377" s="27"/>
      <c r="L1377" s="27"/>
      <c r="M1377" s="27"/>
      <c r="N1377" s="27"/>
      <c r="O1377" s="27"/>
      <c r="P1377" s="27"/>
      <c r="Q1377" s="27"/>
      <c r="R1377" s="27"/>
      <c r="S1377" s="27"/>
      <c r="T1377" s="27"/>
      <c r="U1377" s="27"/>
      <c r="V1377" s="27"/>
      <c r="W1377" s="27"/>
      <c r="X1377" s="27"/>
      <c r="Y1377" s="27"/>
      <c r="Z1377" s="27"/>
    </row>
    <row r="1378" spans="1:26" customFormat="1" ht="25.15" customHeight="1" x14ac:dyDescent="0.25">
      <c r="A1378" s="61">
        <v>27</v>
      </c>
      <c r="B1378" s="183" t="s">
        <v>219</v>
      </c>
      <c r="C1378" s="61" t="s">
        <v>222</v>
      </c>
      <c r="D1378" s="62">
        <v>1</v>
      </c>
      <c r="E1378" s="104">
        <v>11357</v>
      </c>
      <c r="F1378" s="105">
        <v>0</v>
      </c>
      <c r="G1378" s="153">
        <v>11357</v>
      </c>
      <c r="H1378" s="104">
        <v>5394.5750000000007</v>
      </c>
      <c r="I1378" s="27"/>
      <c r="J1378" s="27"/>
      <c r="K1378" s="27"/>
      <c r="L1378" s="27"/>
      <c r="M1378" s="27"/>
      <c r="N1378" s="27"/>
      <c r="O1378" s="27"/>
      <c r="P1378" s="27"/>
      <c r="Q1378" s="27"/>
      <c r="R1378" s="27"/>
      <c r="S1378" s="27"/>
      <c r="T1378" s="27"/>
      <c r="U1378" s="27"/>
      <c r="V1378" s="27"/>
      <c r="W1378" s="27"/>
      <c r="X1378" s="27"/>
      <c r="Y1378" s="27"/>
      <c r="Z1378" s="27"/>
    </row>
    <row r="1379" spans="1:26" customFormat="1" ht="17.100000000000001" customHeight="1" x14ac:dyDescent="0.25">
      <c r="A1379" s="61">
        <v>28</v>
      </c>
      <c r="B1379" s="183" t="s">
        <v>196</v>
      </c>
      <c r="C1379" s="61" t="s">
        <v>222</v>
      </c>
      <c r="D1379" s="62">
        <v>2</v>
      </c>
      <c r="E1379" s="104">
        <v>83880</v>
      </c>
      <c r="F1379" s="105">
        <v>0</v>
      </c>
      <c r="G1379" s="153">
        <v>83880</v>
      </c>
      <c r="H1379" s="104">
        <v>39843</v>
      </c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  <c r="X1379" s="27"/>
      <c r="Y1379" s="27"/>
      <c r="Z1379" s="27"/>
    </row>
    <row r="1380" spans="1:26" customFormat="1" ht="17.100000000000001" customHeight="1" x14ac:dyDescent="0.25">
      <c r="A1380" s="61">
        <v>29</v>
      </c>
      <c r="B1380" s="194" t="s">
        <v>951</v>
      </c>
      <c r="C1380" s="61"/>
      <c r="D1380" s="62">
        <v>1</v>
      </c>
      <c r="E1380" s="104">
        <f>F1380+G1380</f>
        <v>11170</v>
      </c>
      <c r="F1380" s="105"/>
      <c r="G1380" s="153">
        <v>11170</v>
      </c>
      <c r="H1380" s="104">
        <f>G1380-(G1380*20%)</f>
        <v>8936</v>
      </c>
      <c r="I1380" s="27"/>
      <c r="J1380" s="27"/>
      <c r="K1380" s="27"/>
      <c r="L1380" s="27"/>
      <c r="M1380" s="27"/>
      <c r="N1380" s="27"/>
      <c r="O1380" s="27"/>
      <c r="P1380" s="27"/>
      <c r="Q1380" s="27"/>
      <c r="R1380" s="27"/>
      <c r="S1380" s="27"/>
      <c r="T1380" s="27"/>
      <c r="U1380" s="27"/>
      <c r="V1380" s="27"/>
      <c r="W1380" s="27"/>
      <c r="X1380" s="27"/>
      <c r="Y1380" s="27"/>
      <c r="Z1380" s="27"/>
    </row>
    <row r="1381" spans="1:26" customFormat="1" ht="17.100000000000001" customHeight="1" x14ac:dyDescent="0.25">
      <c r="A1381" s="61">
        <v>30</v>
      </c>
      <c r="B1381" s="194" t="s">
        <v>852</v>
      </c>
      <c r="C1381" s="61"/>
      <c r="D1381" s="62">
        <v>1</v>
      </c>
      <c r="E1381" s="104">
        <f t="shared" ref="E1381:E1416" si="75">F1381+G1381</f>
        <v>10020</v>
      </c>
      <c r="F1381" s="105"/>
      <c r="G1381" s="153">
        <v>10020</v>
      </c>
      <c r="H1381" s="104">
        <f t="shared" ref="H1381:H1415" si="76">G1381-(G1381*20%)</f>
        <v>8016</v>
      </c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  <c r="X1381" s="27"/>
      <c r="Y1381" s="27"/>
      <c r="Z1381" s="27"/>
    </row>
    <row r="1382" spans="1:26" customFormat="1" ht="17.100000000000001" customHeight="1" x14ac:dyDescent="0.25">
      <c r="A1382" s="61">
        <v>31</v>
      </c>
      <c r="B1382" s="194" t="s">
        <v>1031</v>
      </c>
      <c r="C1382" s="61"/>
      <c r="D1382" s="62">
        <v>1</v>
      </c>
      <c r="E1382" s="104">
        <f t="shared" si="75"/>
        <v>18546</v>
      </c>
      <c r="F1382" s="105"/>
      <c r="G1382" s="153">
        <v>18546</v>
      </c>
      <c r="H1382" s="104">
        <f t="shared" si="76"/>
        <v>14836.8</v>
      </c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  <c r="X1382" s="27"/>
      <c r="Y1382" s="27"/>
      <c r="Z1382" s="27"/>
    </row>
    <row r="1383" spans="1:26" customFormat="1" ht="17.100000000000001" customHeight="1" x14ac:dyDescent="0.25">
      <c r="A1383" s="61">
        <v>32</v>
      </c>
      <c r="B1383" s="194" t="s">
        <v>1032</v>
      </c>
      <c r="C1383" s="61"/>
      <c r="D1383" s="62">
        <v>1</v>
      </c>
      <c r="E1383" s="104">
        <f t="shared" si="75"/>
        <v>17648</v>
      </c>
      <c r="F1383" s="105"/>
      <c r="G1383" s="153">
        <v>17648</v>
      </c>
      <c r="H1383" s="104">
        <f t="shared" si="76"/>
        <v>14118.4</v>
      </c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  <c r="X1383" s="27"/>
      <c r="Y1383" s="27"/>
      <c r="Z1383" s="27"/>
    </row>
    <row r="1384" spans="1:26" customFormat="1" ht="17.100000000000001" customHeight="1" x14ac:dyDescent="0.25">
      <c r="A1384" s="61">
        <v>33</v>
      </c>
      <c r="B1384" s="194" t="s">
        <v>1033</v>
      </c>
      <c r="C1384" s="61"/>
      <c r="D1384" s="62">
        <v>1</v>
      </c>
      <c r="E1384" s="104">
        <f t="shared" si="75"/>
        <v>16995</v>
      </c>
      <c r="F1384" s="105"/>
      <c r="G1384" s="153">
        <v>16995</v>
      </c>
      <c r="H1384" s="104">
        <f t="shared" si="76"/>
        <v>13596</v>
      </c>
      <c r="I1384" s="27"/>
      <c r="J1384" s="27"/>
      <c r="K1384" s="27"/>
      <c r="L1384" s="27"/>
      <c r="M1384" s="27"/>
      <c r="N1384" s="27"/>
      <c r="O1384" s="27"/>
      <c r="P1384" s="27"/>
      <c r="Q1384" s="27"/>
      <c r="R1384" s="27"/>
      <c r="S1384" s="27"/>
      <c r="T1384" s="27"/>
      <c r="U1384" s="27"/>
      <c r="V1384" s="27"/>
      <c r="W1384" s="27"/>
      <c r="X1384" s="27"/>
      <c r="Y1384" s="27"/>
      <c r="Z1384" s="27"/>
    </row>
    <row r="1385" spans="1:26" customFormat="1" ht="17.100000000000001" customHeight="1" x14ac:dyDescent="0.25">
      <c r="A1385" s="61">
        <v>34</v>
      </c>
      <c r="B1385" s="194" t="s">
        <v>1034</v>
      </c>
      <c r="C1385" s="61"/>
      <c r="D1385" s="62">
        <v>1</v>
      </c>
      <c r="E1385" s="104">
        <f t="shared" si="75"/>
        <v>16995</v>
      </c>
      <c r="F1385" s="105"/>
      <c r="G1385" s="153">
        <v>16995</v>
      </c>
      <c r="H1385" s="104">
        <f t="shared" si="76"/>
        <v>13596</v>
      </c>
      <c r="I1385" s="27"/>
      <c r="J1385" s="27"/>
      <c r="K1385" s="27"/>
      <c r="L1385" s="27"/>
      <c r="M1385" s="27"/>
      <c r="N1385" s="27"/>
      <c r="O1385" s="27"/>
      <c r="P1385" s="27"/>
      <c r="Q1385" s="27"/>
      <c r="R1385" s="27"/>
      <c r="S1385" s="27"/>
      <c r="T1385" s="27"/>
      <c r="U1385" s="27"/>
      <c r="V1385" s="27"/>
      <c r="W1385" s="27"/>
      <c r="X1385" s="27"/>
      <c r="Y1385" s="27"/>
      <c r="Z1385" s="27"/>
    </row>
    <row r="1386" spans="1:26" customFormat="1" ht="17.100000000000001" customHeight="1" x14ac:dyDescent="0.25">
      <c r="A1386" s="61">
        <v>35</v>
      </c>
      <c r="B1386" s="194" t="s">
        <v>1035</v>
      </c>
      <c r="C1386" s="61"/>
      <c r="D1386" s="62">
        <v>1</v>
      </c>
      <c r="E1386" s="104">
        <f t="shared" si="75"/>
        <v>16995</v>
      </c>
      <c r="F1386" s="105"/>
      <c r="G1386" s="153">
        <v>16995</v>
      </c>
      <c r="H1386" s="104">
        <f t="shared" si="76"/>
        <v>13596</v>
      </c>
      <c r="I1386" s="27"/>
      <c r="J1386" s="27"/>
      <c r="K1386" s="27"/>
      <c r="L1386" s="27"/>
      <c r="M1386" s="27"/>
      <c r="N1386" s="27"/>
      <c r="O1386" s="27"/>
      <c r="P1386" s="27"/>
      <c r="Q1386" s="27"/>
      <c r="R1386" s="27"/>
      <c r="S1386" s="27"/>
      <c r="T1386" s="27"/>
      <c r="U1386" s="27"/>
      <c r="V1386" s="27"/>
      <c r="W1386" s="27"/>
      <c r="X1386" s="27"/>
      <c r="Y1386" s="27"/>
      <c r="Z1386" s="27"/>
    </row>
    <row r="1387" spans="1:26" customFormat="1" ht="17.100000000000001" customHeight="1" x14ac:dyDescent="0.25">
      <c r="A1387" s="61">
        <v>36</v>
      </c>
      <c r="B1387" s="194" t="s">
        <v>1036</v>
      </c>
      <c r="C1387" s="61"/>
      <c r="D1387" s="62">
        <v>1</v>
      </c>
      <c r="E1387" s="104">
        <f t="shared" si="75"/>
        <v>16995</v>
      </c>
      <c r="F1387" s="105"/>
      <c r="G1387" s="153">
        <v>16995</v>
      </c>
      <c r="H1387" s="104">
        <f t="shared" si="76"/>
        <v>13596</v>
      </c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27"/>
    </row>
    <row r="1388" spans="1:26" customFormat="1" ht="17.100000000000001" customHeight="1" x14ac:dyDescent="0.25">
      <c r="A1388" s="61">
        <v>37</v>
      </c>
      <c r="B1388" s="194" t="s">
        <v>1037</v>
      </c>
      <c r="C1388" s="61"/>
      <c r="D1388" s="62">
        <v>1</v>
      </c>
      <c r="E1388" s="104">
        <f t="shared" si="75"/>
        <v>16995</v>
      </c>
      <c r="F1388" s="105"/>
      <c r="G1388" s="153">
        <v>16995</v>
      </c>
      <c r="H1388" s="104">
        <f t="shared" si="76"/>
        <v>13596</v>
      </c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27"/>
    </row>
    <row r="1389" spans="1:26" customFormat="1" ht="17.100000000000001" customHeight="1" x14ac:dyDescent="0.25">
      <c r="A1389" s="61">
        <v>38</v>
      </c>
      <c r="B1389" s="194" t="s">
        <v>1038</v>
      </c>
      <c r="C1389" s="61"/>
      <c r="D1389" s="62">
        <v>1</v>
      </c>
      <c r="E1389" s="104">
        <f t="shared" si="75"/>
        <v>16995</v>
      </c>
      <c r="F1389" s="105"/>
      <c r="G1389" s="153">
        <v>16995</v>
      </c>
      <c r="H1389" s="104">
        <f t="shared" si="76"/>
        <v>13596</v>
      </c>
      <c r="I1389" s="27"/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27"/>
    </row>
    <row r="1390" spans="1:26" customFormat="1" ht="17.100000000000001" customHeight="1" x14ac:dyDescent="0.25">
      <c r="A1390" s="61">
        <v>39</v>
      </c>
      <c r="B1390" s="194" t="s">
        <v>1039</v>
      </c>
      <c r="C1390" s="61"/>
      <c r="D1390" s="62">
        <v>1</v>
      </c>
      <c r="E1390" s="104">
        <f t="shared" si="75"/>
        <v>16995</v>
      </c>
      <c r="F1390" s="105"/>
      <c r="G1390" s="153">
        <v>16995</v>
      </c>
      <c r="H1390" s="104">
        <f t="shared" si="76"/>
        <v>13596</v>
      </c>
      <c r="I1390" s="27"/>
      <c r="J1390" s="27"/>
      <c r="K1390" s="27"/>
      <c r="L1390" s="27"/>
      <c r="M1390" s="27"/>
      <c r="N1390" s="27"/>
      <c r="O1390" s="27"/>
      <c r="P1390" s="27"/>
      <c r="Q1390" s="27"/>
      <c r="R1390" s="27"/>
      <c r="S1390" s="27"/>
      <c r="T1390" s="27"/>
      <c r="U1390" s="27"/>
      <c r="V1390" s="27"/>
      <c r="W1390" s="27"/>
      <c r="X1390" s="27"/>
      <c r="Y1390" s="27"/>
      <c r="Z1390" s="27"/>
    </row>
    <row r="1391" spans="1:26" customFormat="1" ht="17.100000000000001" customHeight="1" x14ac:dyDescent="0.25">
      <c r="A1391" s="61">
        <v>40</v>
      </c>
      <c r="B1391" s="194" t="s">
        <v>1040</v>
      </c>
      <c r="C1391" s="61"/>
      <c r="D1391" s="62">
        <v>1</v>
      </c>
      <c r="E1391" s="104">
        <f t="shared" si="75"/>
        <v>16995</v>
      </c>
      <c r="F1391" s="105"/>
      <c r="G1391" s="153">
        <v>16995</v>
      </c>
      <c r="H1391" s="104">
        <f t="shared" si="76"/>
        <v>13596</v>
      </c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27"/>
      <c r="T1391" s="27"/>
      <c r="U1391" s="27"/>
      <c r="V1391" s="27"/>
      <c r="W1391" s="27"/>
      <c r="X1391" s="27"/>
      <c r="Y1391" s="27"/>
      <c r="Z1391" s="27"/>
    </row>
    <row r="1392" spans="1:26" customFormat="1" ht="17.100000000000001" customHeight="1" x14ac:dyDescent="0.25">
      <c r="A1392" s="61">
        <v>41</v>
      </c>
      <c r="B1392" s="194" t="s">
        <v>1041</v>
      </c>
      <c r="C1392" s="61"/>
      <c r="D1392" s="62">
        <v>1</v>
      </c>
      <c r="E1392" s="104">
        <f t="shared" si="75"/>
        <v>16995</v>
      </c>
      <c r="F1392" s="105"/>
      <c r="G1392" s="153">
        <v>16995</v>
      </c>
      <c r="H1392" s="104">
        <f t="shared" si="76"/>
        <v>13596</v>
      </c>
      <c r="I1392" s="27"/>
      <c r="J1392" s="27"/>
      <c r="K1392" s="27"/>
      <c r="L1392" s="27"/>
      <c r="M1392" s="27"/>
      <c r="N1392" s="27"/>
      <c r="O1392" s="27"/>
      <c r="P1392" s="27"/>
      <c r="Q1392" s="27"/>
      <c r="R1392" s="27"/>
      <c r="S1392" s="27"/>
      <c r="T1392" s="27"/>
      <c r="U1392" s="27"/>
      <c r="V1392" s="27"/>
      <c r="W1392" s="27"/>
      <c r="X1392" s="27"/>
      <c r="Y1392" s="27"/>
      <c r="Z1392" s="27"/>
    </row>
    <row r="1393" spans="1:26" customFormat="1" ht="17.100000000000001" customHeight="1" x14ac:dyDescent="0.25">
      <c r="A1393" s="61">
        <v>42</v>
      </c>
      <c r="B1393" s="194" t="s">
        <v>1042</v>
      </c>
      <c r="C1393" s="61"/>
      <c r="D1393" s="62">
        <v>1</v>
      </c>
      <c r="E1393" s="104">
        <f t="shared" si="75"/>
        <v>16995</v>
      </c>
      <c r="F1393" s="105"/>
      <c r="G1393" s="153">
        <v>16995</v>
      </c>
      <c r="H1393" s="104">
        <f t="shared" si="76"/>
        <v>13596</v>
      </c>
      <c r="I1393" s="27"/>
      <c r="J1393" s="27"/>
      <c r="K1393" s="27"/>
      <c r="L1393" s="27"/>
      <c r="M1393" s="27"/>
      <c r="N1393" s="27"/>
      <c r="O1393" s="27"/>
      <c r="P1393" s="27"/>
      <c r="Q1393" s="27"/>
      <c r="R1393" s="27"/>
      <c r="S1393" s="27"/>
      <c r="T1393" s="27"/>
      <c r="U1393" s="27"/>
      <c r="V1393" s="27"/>
      <c r="W1393" s="27"/>
      <c r="X1393" s="27"/>
      <c r="Y1393" s="27"/>
      <c r="Z1393" s="27"/>
    </row>
    <row r="1394" spans="1:26" customFormat="1" ht="17.100000000000001" customHeight="1" x14ac:dyDescent="0.25">
      <c r="A1394" s="61">
        <v>43</v>
      </c>
      <c r="B1394" s="194" t="s">
        <v>1043</v>
      </c>
      <c r="C1394" s="61"/>
      <c r="D1394" s="62">
        <v>1</v>
      </c>
      <c r="E1394" s="104">
        <f t="shared" si="75"/>
        <v>16995</v>
      </c>
      <c r="F1394" s="105"/>
      <c r="G1394" s="153">
        <v>16995</v>
      </c>
      <c r="H1394" s="104">
        <f t="shared" si="76"/>
        <v>13596</v>
      </c>
      <c r="I1394" s="27"/>
      <c r="J1394" s="27"/>
      <c r="K1394" s="27"/>
      <c r="L1394" s="27"/>
      <c r="M1394" s="27"/>
      <c r="N1394" s="27"/>
      <c r="O1394" s="27"/>
      <c r="P1394" s="27"/>
      <c r="Q1394" s="27"/>
      <c r="R1394" s="27"/>
      <c r="S1394" s="27"/>
      <c r="T1394" s="27"/>
      <c r="U1394" s="27"/>
      <c r="V1394" s="27"/>
      <c r="W1394" s="27"/>
      <c r="X1394" s="27"/>
      <c r="Y1394" s="27"/>
      <c r="Z1394" s="27"/>
    </row>
    <row r="1395" spans="1:26" customFormat="1" ht="17.100000000000001" customHeight="1" x14ac:dyDescent="0.25">
      <c r="A1395" s="61">
        <v>44</v>
      </c>
      <c r="B1395" s="194" t="s">
        <v>1044</v>
      </c>
      <c r="C1395" s="61"/>
      <c r="D1395" s="62">
        <v>1</v>
      </c>
      <c r="E1395" s="104">
        <f t="shared" si="75"/>
        <v>16995</v>
      </c>
      <c r="F1395" s="105"/>
      <c r="G1395" s="153">
        <v>16995</v>
      </c>
      <c r="H1395" s="104">
        <f t="shared" si="76"/>
        <v>13596</v>
      </c>
      <c r="I1395" s="27"/>
      <c r="J1395" s="27"/>
      <c r="K1395" s="27"/>
      <c r="L1395" s="27"/>
      <c r="M1395" s="27"/>
      <c r="N1395" s="27"/>
      <c r="O1395" s="27"/>
      <c r="P1395" s="27"/>
      <c r="Q1395" s="27"/>
      <c r="R1395" s="27"/>
      <c r="S1395" s="27"/>
      <c r="T1395" s="27"/>
      <c r="U1395" s="27"/>
      <c r="V1395" s="27"/>
      <c r="W1395" s="27"/>
      <c r="X1395" s="27"/>
      <c r="Y1395" s="27"/>
      <c r="Z1395" s="27"/>
    </row>
    <row r="1396" spans="1:26" customFormat="1" ht="17.100000000000001" customHeight="1" x14ac:dyDescent="0.25">
      <c r="A1396" s="61">
        <v>45</v>
      </c>
      <c r="B1396" s="194" t="s">
        <v>1045</v>
      </c>
      <c r="C1396" s="61"/>
      <c r="D1396" s="62">
        <v>1</v>
      </c>
      <c r="E1396" s="104">
        <f t="shared" si="75"/>
        <v>16995</v>
      </c>
      <c r="F1396" s="105"/>
      <c r="G1396" s="153">
        <v>16995</v>
      </c>
      <c r="H1396" s="104">
        <f t="shared" si="76"/>
        <v>13596</v>
      </c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  <c r="X1396" s="27"/>
      <c r="Y1396" s="27"/>
      <c r="Z1396" s="27"/>
    </row>
    <row r="1397" spans="1:26" customFormat="1" ht="17.100000000000001" customHeight="1" x14ac:dyDescent="0.25">
      <c r="A1397" s="61">
        <v>46</v>
      </c>
      <c r="B1397" s="194" t="s">
        <v>1046</v>
      </c>
      <c r="C1397" s="61"/>
      <c r="D1397" s="62">
        <v>1</v>
      </c>
      <c r="E1397" s="104">
        <f t="shared" si="75"/>
        <v>16995</v>
      </c>
      <c r="F1397" s="105"/>
      <c r="G1397" s="153">
        <v>16995</v>
      </c>
      <c r="H1397" s="104">
        <f t="shared" si="76"/>
        <v>13596</v>
      </c>
      <c r="I1397" s="27"/>
      <c r="J1397" s="27"/>
      <c r="K1397" s="27"/>
      <c r="L1397" s="27"/>
      <c r="M1397" s="27"/>
      <c r="N1397" s="27"/>
      <c r="O1397" s="27"/>
      <c r="P1397" s="27"/>
      <c r="Q1397" s="27"/>
      <c r="R1397" s="27"/>
      <c r="S1397" s="27"/>
      <c r="T1397" s="27"/>
      <c r="U1397" s="27"/>
      <c r="V1397" s="27"/>
      <c r="W1397" s="27"/>
      <c r="X1397" s="27"/>
      <c r="Y1397" s="27"/>
      <c r="Z1397" s="27"/>
    </row>
    <row r="1398" spans="1:26" customFormat="1" ht="17.100000000000001" customHeight="1" x14ac:dyDescent="0.25">
      <c r="A1398" s="61">
        <v>47</v>
      </c>
      <c r="B1398" s="194" t="s">
        <v>1047</v>
      </c>
      <c r="C1398" s="61"/>
      <c r="D1398" s="62">
        <v>1</v>
      </c>
      <c r="E1398" s="104">
        <f t="shared" si="75"/>
        <v>16995</v>
      </c>
      <c r="F1398" s="105"/>
      <c r="G1398" s="153">
        <v>16995</v>
      </c>
      <c r="H1398" s="104">
        <f t="shared" si="76"/>
        <v>13596</v>
      </c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  <c r="X1398" s="27"/>
      <c r="Y1398" s="27"/>
      <c r="Z1398" s="27"/>
    </row>
    <row r="1399" spans="1:26" customFormat="1" ht="17.100000000000001" customHeight="1" x14ac:dyDescent="0.25">
      <c r="A1399" s="61">
        <v>48</v>
      </c>
      <c r="B1399" s="194" t="s">
        <v>1048</v>
      </c>
      <c r="C1399" s="61"/>
      <c r="D1399" s="62">
        <v>1</v>
      </c>
      <c r="E1399" s="104">
        <f t="shared" si="75"/>
        <v>16995</v>
      </c>
      <c r="F1399" s="105"/>
      <c r="G1399" s="153">
        <v>16995</v>
      </c>
      <c r="H1399" s="104">
        <f t="shared" si="76"/>
        <v>13596</v>
      </c>
      <c r="I1399" s="27"/>
      <c r="J1399" s="27"/>
      <c r="K1399" s="27"/>
      <c r="L1399" s="27"/>
      <c r="M1399" s="27"/>
      <c r="N1399" s="27"/>
      <c r="O1399" s="27"/>
      <c r="P1399" s="27"/>
      <c r="Q1399" s="27"/>
      <c r="R1399" s="27"/>
      <c r="S1399" s="27"/>
      <c r="T1399" s="27"/>
      <c r="U1399" s="27"/>
      <c r="V1399" s="27"/>
      <c r="W1399" s="27"/>
      <c r="X1399" s="27"/>
      <c r="Y1399" s="27"/>
      <c r="Z1399" s="27"/>
    </row>
    <row r="1400" spans="1:26" customFormat="1" ht="17.100000000000001" customHeight="1" x14ac:dyDescent="0.25">
      <c r="A1400" s="61">
        <v>49</v>
      </c>
      <c r="B1400" s="194" t="s">
        <v>1049</v>
      </c>
      <c r="C1400" s="61"/>
      <c r="D1400" s="62">
        <v>1</v>
      </c>
      <c r="E1400" s="104">
        <f t="shared" si="75"/>
        <v>16995</v>
      </c>
      <c r="F1400" s="105"/>
      <c r="G1400" s="153">
        <v>16995</v>
      </c>
      <c r="H1400" s="104">
        <f t="shared" si="76"/>
        <v>13596</v>
      </c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  <c r="X1400" s="27"/>
      <c r="Y1400" s="27"/>
      <c r="Z1400" s="27"/>
    </row>
    <row r="1401" spans="1:26" customFormat="1" ht="17.100000000000001" customHeight="1" x14ac:dyDescent="0.25">
      <c r="A1401" s="61">
        <v>50</v>
      </c>
      <c r="B1401" s="194" t="s">
        <v>1050</v>
      </c>
      <c r="C1401" s="61"/>
      <c r="D1401" s="62">
        <v>1</v>
      </c>
      <c r="E1401" s="104">
        <f t="shared" si="75"/>
        <v>16995</v>
      </c>
      <c r="F1401" s="105"/>
      <c r="G1401" s="153">
        <v>16995</v>
      </c>
      <c r="H1401" s="104">
        <f t="shared" si="76"/>
        <v>13596</v>
      </c>
      <c r="I1401" s="27"/>
      <c r="J1401" s="27"/>
      <c r="K1401" s="27"/>
      <c r="L1401" s="27"/>
      <c r="M1401" s="27"/>
      <c r="N1401" s="27"/>
      <c r="O1401" s="27"/>
      <c r="P1401" s="27"/>
      <c r="Q1401" s="27"/>
      <c r="R1401" s="27"/>
      <c r="S1401" s="27"/>
      <c r="T1401" s="27"/>
      <c r="U1401" s="27"/>
      <c r="V1401" s="27"/>
      <c r="W1401" s="27"/>
      <c r="X1401" s="27"/>
      <c r="Y1401" s="27"/>
      <c r="Z1401" s="27"/>
    </row>
    <row r="1402" spans="1:26" customFormat="1" ht="17.100000000000001" customHeight="1" x14ac:dyDescent="0.25">
      <c r="A1402" s="61">
        <v>51</v>
      </c>
      <c r="B1402" s="194" t="s">
        <v>1051</v>
      </c>
      <c r="C1402" s="61"/>
      <c r="D1402" s="62">
        <v>1</v>
      </c>
      <c r="E1402" s="104">
        <f t="shared" si="75"/>
        <v>16995</v>
      </c>
      <c r="F1402" s="105"/>
      <c r="G1402" s="153">
        <v>16995</v>
      </c>
      <c r="H1402" s="104">
        <f t="shared" si="76"/>
        <v>13596</v>
      </c>
      <c r="I1402" s="27"/>
      <c r="J1402" s="27"/>
      <c r="K1402" s="27"/>
      <c r="L1402" s="27"/>
      <c r="M1402" s="27"/>
      <c r="N1402" s="27"/>
      <c r="O1402" s="27"/>
      <c r="P1402" s="27"/>
      <c r="Q1402" s="27"/>
      <c r="R1402" s="27"/>
      <c r="S1402" s="27"/>
      <c r="T1402" s="27"/>
      <c r="U1402" s="27"/>
      <c r="V1402" s="27"/>
      <c r="W1402" s="27"/>
      <c r="X1402" s="27"/>
      <c r="Y1402" s="27"/>
      <c r="Z1402" s="27"/>
    </row>
    <row r="1403" spans="1:26" customFormat="1" ht="17.100000000000001" customHeight="1" x14ac:dyDescent="0.25">
      <c r="A1403" s="61">
        <v>52</v>
      </c>
      <c r="B1403" s="194" t="s">
        <v>1052</v>
      </c>
      <c r="C1403" s="61"/>
      <c r="D1403" s="62">
        <v>1</v>
      </c>
      <c r="E1403" s="104">
        <f t="shared" si="75"/>
        <v>16995</v>
      </c>
      <c r="F1403" s="105"/>
      <c r="G1403" s="153">
        <v>16995</v>
      </c>
      <c r="H1403" s="104">
        <f t="shared" si="76"/>
        <v>13596</v>
      </c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  <c r="X1403" s="27"/>
      <c r="Y1403" s="27"/>
      <c r="Z1403" s="27"/>
    </row>
    <row r="1404" spans="1:26" customFormat="1" ht="17.100000000000001" customHeight="1" x14ac:dyDescent="0.25">
      <c r="A1404" s="61">
        <v>53</v>
      </c>
      <c r="B1404" s="194" t="s">
        <v>1053</v>
      </c>
      <c r="C1404" s="61"/>
      <c r="D1404" s="62">
        <v>1</v>
      </c>
      <c r="E1404" s="104">
        <f t="shared" si="75"/>
        <v>16995</v>
      </c>
      <c r="F1404" s="105"/>
      <c r="G1404" s="153">
        <v>16995</v>
      </c>
      <c r="H1404" s="104">
        <f t="shared" si="76"/>
        <v>13596</v>
      </c>
      <c r="I1404" s="27"/>
      <c r="J1404" s="27"/>
      <c r="K1404" s="27"/>
      <c r="L1404" s="27"/>
      <c r="M1404" s="27"/>
      <c r="N1404" s="27"/>
      <c r="O1404" s="27"/>
      <c r="P1404" s="27"/>
      <c r="Q1404" s="27"/>
      <c r="R1404" s="27"/>
      <c r="S1404" s="27"/>
      <c r="T1404" s="27"/>
      <c r="U1404" s="27"/>
      <c r="V1404" s="27"/>
      <c r="W1404" s="27"/>
      <c r="X1404" s="27"/>
      <c r="Y1404" s="27"/>
      <c r="Z1404" s="27"/>
    </row>
    <row r="1405" spans="1:26" customFormat="1" ht="17.100000000000001" customHeight="1" x14ac:dyDescent="0.25">
      <c r="A1405" s="61">
        <v>54</v>
      </c>
      <c r="B1405" s="194" t="s">
        <v>1054</v>
      </c>
      <c r="C1405" s="61"/>
      <c r="D1405" s="62">
        <v>1</v>
      </c>
      <c r="E1405" s="104">
        <f t="shared" si="75"/>
        <v>16995</v>
      </c>
      <c r="F1405" s="105"/>
      <c r="G1405" s="153">
        <v>16995</v>
      </c>
      <c r="H1405" s="104">
        <f t="shared" si="76"/>
        <v>13596</v>
      </c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  <c r="X1405" s="27"/>
      <c r="Y1405" s="27"/>
      <c r="Z1405" s="27"/>
    </row>
    <row r="1406" spans="1:26" customFormat="1" ht="17.100000000000001" customHeight="1" x14ac:dyDescent="0.25">
      <c r="A1406" s="61">
        <v>55</v>
      </c>
      <c r="B1406" s="194" t="s">
        <v>1055</v>
      </c>
      <c r="C1406" s="61"/>
      <c r="D1406" s="62">
        <v>1</v>
      </c>
      <c r="E1406" s="104">
        <f t="shared" si="75"/>
        <v>16995</v>
      </c>
      <c r="F1406" s="105"/>
      <c r="G1406" s="153">
        <v>16995</v>
      </c>
      <c r="H1406" s="104">
        <f t="shared" si="76"/>
        <v>13596</v>
      </c>
      <c r="I1406" s="27"/>
      <c r="J1406" s="27"/>
      <c r="K1406" s="27"/>
      <c r="L1406" s="27"/>
      <c r="M1406" s="27"/>
      <c r="N1406" s="27"/>
      <c r="O1406" s="27"/>
      <c r="P1406" s="27"/>
      <c r="Q1406" s="27"/>
      <c r="R1406" s="27"/>
      <c r="S1406" s="27"/>
      <c r="T1406" s="27"/>
      <c r="U1406" s="27"/>
      <c r="V1406" s="27"/>
      <c r="W1406" s="27"/>
      <c r="X1406" s="27"/>
      <c r="Y1406" s="27"/>
      <c r="Z1406" s="27"/>
    </row>
    <row r="1407" spans="1:26" customFormat="1" ht="17.100000000000001" customHeight="1" x14ac:dyDescent="0.25">
      <c r="A1407" s="61">
        <v>56</v>
      </c>
      <c r="B1407" s="194" t="s">
        <v>1056</v>
      </c>
      <c r="C1407" s="61"/>
      <c r="D1407" s="62">
        <v>1</v>
      </c>
      <c r="E1407" s="104">
        <f t="shared" si="75"/>
        <v>16995</v>
      </c>
      <c r="F1407" s="105"/>
      <c r="G1407" s="153">
        <v>16995</v>
      </c>
      <c r="H1407" s="104">
        <f t="shared" si="76"/>
        <v>13596</v>
      </c>
      <c r="I1407" s="27"/>
      <c r="J1407" s="27"/>
      <c r="K1407" s="27"/>
      <c r="L1407" s="27"/>
      <c r="M1407" s="27"/>
      <c r="N1407" s="27"/>
      <c r="O1407" s="27"/>
      <c r="P1407" s="27"/>
      <c r="Q1407" s="27"/>
      <c r="R1407" s="27"/>
      <c r="S1407" s="27"/>
      <c r="T1407" s="27"/>
      <c r="U1407" s="27"/>
      <c r="V1407" s="27"/>
      <c r="W1407" s="27"/>
      <c r="X1407" s="27"/>
      <c r="Y1407" s="27"/>
      <c r="Z1407" s="27"/>
    </row>
    <row r="1408" spans="1:26" customFormat="1" ht="17.100000000000001" customHeight="1" x14ac:dyDescent="0.25">
      <c r="A1408" s="61">
        <v>57</v>
      </c>
      <c r="B1408" s="194" t="s">
        <v>1057</v>
      </c>
      <c r="C1408" s="61"/>
      <c r="D1408" s="62">
        <v>1</v>
      </c>
      <c r="E1408" s="104">
        <f t="shared" si="75"/>
        <v>16995</v>
      </c>
      <c r="F1408" s="105"/>
      <c r="G1408" s="153">
        <v>16995</v>
      </c>
      <c r="H1408" s="104">
        <f t="shared" si="76"/>
        <v>13596</v>
      </c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  <c r="X1408" s="27"/>
      <c r="Y1408" s="27"/>
      <c r="Z1408" s="27"/>
    </row>
    <row r="1409" spans="1:26" customFormat="1" ht="17.100000000000001" customHeight="1" x14ac:dyDescent="0.25">
      <c r="A1409" s="61">
        <v>58</v>
      </c>
      <c r="B1409" s="194" t="s">
        <v>1058</v>
      </c>
      <c r="C1409" s="61"/>
      <c r="D1409" s="62">
        <v>1</v>
      </c>
      <c r="E1409" s="104">
        <f t="shared" si="75"/>
        <v>16995</v>
      </c>
      <c r="F1409" s="105"/>
      <c r="G1409" s="153">
        <v>16995</v>
      </c>
      <c r="H1409" s="104">
        <f t="shared" si="76"/>
        <v>13596</v>
      </c>
      <c r="I1409" s="27"/>
      <c r="J1409" s="27"/>
      <c r="K1409" s="27"/>
      <c r="L1409" s="27"/>
      <c r="M1409" s="27"/>
      <c r="N1409" s="27"/>
      <c r="O1409" s="27"/>
      <c r="P1409" s="27"/>
      <c r="Q1409" s="27"/>
      <c r="R1409" s="27"/>
      <c r="S1409" s="27"/>
      <c r="T1409" s="27"/>
      <c r="U1409" s="27"/>
      <c r="V1409" s="27"/>
      <c r="W1409" s="27"/>
      <c r="X1409" s="27"/>
      <c r="Y1409" s="27"/>
      <c r="Z1409" s="27"/>
    </row>
    <row r="1410" spans="1:26" customFormat="1" ht="17.100000000000001" customHeight="1" x14ac:dyDescent="0.25">
      <c r="A1410" s="61">
        <v>59</v>
      </c>
      <c r="B1410" s="194" t="s">
        <v>1059</v>
      </c>
      <c r="C1410" s="61"/>
      <c r="D1410" s="62">
        <v>1</v>
      </c>
      <c r="E1410" s="104">
        <f t="shared" si="75"/>
        <v>16995</v>
      </c>
      <c r="F1410" s="105"/>
      <c r="G1410" s="153">
        <v>16995</v>
      </c>
      <c r="H1410" s="104">
        <f t="shared" si="76"/>
        <v>13596</v>
      </c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  <c r="X1410" s="27"/>
      <c r="Y1410" s="27"/>
      <c r="Z1410" s="27"/>
    </row>
    <row r="1411" spans="1:26" customFormat="1" ht="17.100000000000001" customHeight="1" x14ac:dyDescent="0.25">
      <c r="A1411" s="61">
        <v>60</v>
      </c>
      <c r="B1411" s="194" t="s">
        <v>1060</v>
      </c>
      <c r="C1411" s="61"/>
      <c r="D1411" s="62">
        <v>1</v>
      </c>
      <c r="E1411" s="104">
        <f t="shared" si="75"/>
        <v>16995</v>
      </c>
      <c r="F1411" s="105"/>
      <c r="G1411" s="153">
        <v>16995</v>
      </c>
      <c r="H1411" s="104">
        <f t="shared" si="76"/>
        <v>13596</v>
      </c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  <c r="X1411" s="27"/>
      <c r="Y1411" s="27"/>
      <c r="Z1411" s="27"/>
    </row>
    <row r="1412" spans="1:26" customFormat="1" ht="17.100000000000001" customHeight="1" x14ac:dyDescent="0.25">
      <c r="A1412" s="61">
        <v>61</v>
      </c>
      <c r="B1412" s="194" t="s">
        <v>1061</v>
      </c>
      <c r="C1412" s="61"/>
      <c r="D1412" s="62">
        <v>1</v>
      </c>
      <c r="E1412" s="104">
        <f t="shared" si="75"/>
        <v>16995</v>
      </c>
      <c r="F1412" s="105"/>
      <c r="G1412" s="153">
        <v>16995</v>
      </c>
      <c r="H1412" s="104">
        <f t="shared" si="76"/>
        <v>13596</v>
      </c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  <c r="X1412" s="27"/>
      <c r="Y1412" s="27"/>
      <c r="Z1412" s="27"/>
    </row>
    <row r="1413" spans="1:26" customFormat="1" ht="17.100000000000001" customHeight="1" x14ac:dyDescent="0.25">
      <c r="A1413" s="61">
        <v>62</v>
      </c>
      <c r="B1413" s="194" t="s">
        <v>1062</v>
      </c>
      <c r="C1413" s="61"/>
      <c r="D1413" s="62">
        <v>1</v>
      </c>
      <c r="E1413" s="104">
        <f t="shared" si="75"/>
        <v>16995</v>
      </c>
      <c r="F1413" s="105"/>
      <c r="G1413" s="153">
        <v>16995</v>
      </c>
      <c r="H1413" s="104">
        <f t="shared" si="76"/>
        <v>13596</v>
      </c>
      <c r="I1413" s="27"/>
      <c r="J1413" s="27"/>
      <c r="K1413" s="27"/>
      <c r="L1413" s="27"/>
      <c r="M1413" s="27"/>
      <c r="N1413" s="27"/>
      <c r="O1413" s="27"/>
      <c r="P1413" s="27"/>
      <c r="Q1413" s="27"/>
      <c r="R1413" s="27"/>
      <c r="S1413" s="27"/>
      <c r="T1413" s="27"/>
      <c r="U1413" s="27"/>
      <c r="V1413" s="27"/>
      <c r="W1413" s="27"/>
      <c r="X1413" s="27"/>
      <c r="Y1413" s="27"/>
      <c r="Z1413" s="27"/>
    </row>
    <row r="1414" spans="1:26" customFormat="1" ht="17.100000000000001" customHeight="1" x14ac:dyDescent="0.25">
      <c r="A1414" s="61">
        <v>63</v>
      </c>
      <c r="B1414" s="194" t="s">
        <v>1063</v>
      </c>
      <c r="C1414" s="61"/>
      <c r="D1414" s="62">
        <v>1</v>
      </c>
      <c r="E1414" s="104">
        <f t="shared" si="75"/>
        <v>16995</v>
      </c>
      <c r="F1414" s="105"/>
      <c r="G1414" s="153">
        <v>16995</v>
      </c>
      <c r="H1414" s="104">
        <f t="shared" si="76"/>
        <v>13596</v>
      </c>
      <c r="I1414" s="27"/>
      <c r="J1414" s="27"/>
      <c r="K1414" s="27"/>
      <c r="L1414" s="27"/>
      <c r="M1414" s="27"/>
      <c r="N1414" s="27"/>
      <c r="O1414" s="27"/>
      <c r="P1414" s="27"/>
      <c r="Q1414" s="27"/>
      <c r="R1414" s="27"/>
      <c r="S1414" s="27"/>
      <c r="T1414" s="27"/>
      <c r="U1414" s="27"/>
      <c r="V1414" s="27"/>
      <c r="W1414" s="27"/>
      <c r="X1414" s="27"/>
      <c r="Y1414" s="27"/>
      <c r="Z1414" s="27"/>
    </row>
    <row r="1415" spans="1:26" customFormat="1" ht="17.100000000000001" customHeight="1" x14ac:dyDescent="0.25">
      <c r="A1415" s="61">
        <v>64</v>
      </c>
      <c r="B1415" s="194" t="s">
        <v>1064</v>
      </c>
      <c r="C1415" s="61"/>
      <c r="D1415" s="62">
        <v>1</v>
      </c>
      <c r="E1415" s="104">
        <f t="shared" si="75"/>
        <v>14850</v>
      </c>
      <c r="F1415" s="105"/>
      <c r="G1415" s="153">
        <v>14850</v>
      </c>
      <c r="H1415" s="104">
        <f t="shared" si="76"/>
        <v>11880</v>
      </c>
      <c r="I1415" s="27"/>
      <c r="J1415" s="27"/>
      <c r="K1415" s="27"/>
      <c r="L1415" s="27"/>
      <c r="M1415" s="27"/>
      <c r="N1415" s="27"/>
      <c r="O1415" s="27"/>
      <c r="P1415" s="27"/>
      <c r="Q1415" s="27"/>
      <c r="R1415" s="27"/>
      <c r="S1415" s="27"/>
      <c r="T1415" s="27"/>
      <c r="U1415" s="27"/>
      <c r="V1415" s="27"/>
      <c r="W1415" s="27"/>
      <c r="X1415" s="27"/>
      <c r="Y1415" s="27"/>
      <c r="Z1415" s="27"/>
    </row>
    <row r="1416" spans="1:26" customFormat="1" ht="17.100000000000001" customHeight="1" x14ac:dyDescent="0.25">
      <c r="A1416" s="61">
        <v>65</v>
      </c>
      <c r="B1416" s="194" t="s">
        <v>1065</v>
      </c>
      <c r="C1416" s="61"/>
      <c r="D1416" s="62">
        <v>1</v>
      </c>
      <c r="E1416" s="104">
        <f t="shared" si="75"/>
        <v>20000</v>
      </c>
      <c r="F1416" s="105"/>
      <c r="G1416" s="153">
        <v>20000</v>
      </c>
      <c r="H1416" s="104">
        <v>16000</v>
      </c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  <c r="X1416" s="27"/>
      <c r="Y1416" s="27"/>
      <c r="Z1416" s="27"/>
    </row>
    <row r="1417" spans="1:26" s="198" customFormat="1" ht="25.5" customHeight="1" x14ac:dyDescent="0.25">
      <c r="A1417" s="195">
        <v>23</v>
      </c>
      <c r="B1417" s="190" t="s">
        <v>535</v>
      </c>
      <c r="C1417" s="190"/>
      <c r="D1417" s="46">
        <f>SUM(D1418:D1444)</f>
        <v>27</v>
      </c>
      <c r="E1417" s="142">
        <f t="shared" ref="E1417:H1417" si="77">SUM(E1418:E1444)</f>
        <v>365450</v>
      </c>
      <c r="F1417" s="142">
        <f t="shared" si="77"/>
        <v>345450</v>
      </c>
      <c r="G1417" s="142">
        <f t="shared" si="77"/>
        <v>20000</v>
      </c>
      <c r="H1417" s="142">
        <f t="shared" si="77"/>
        <v>39940</v>
      </c>
      <c r="I1417" s="141"/>
      <c r="J1417" s="141"/>
      <c r="K1417" s="141"/>
      <c r="L1417" s="141"/>
      <c r="M1417" s="141"/>
      <c r="N1417" s="141"/>
      <c r="O1417" s="141"/>
      <c r="P1417" s="141"/>
      <c r="Q1417" s="141"/>
      <c r="R1417" s="141"/>
      <c r="S1417" s="141"/>
      <c r="T1417" s="141"/>
      <c r="U1417" s="141"/>
      <c r="V1417" s="141"/>
      <c r="W1417" s="141"/>
      <c r="X1417" s="141"/>
      <c r="Y1417" s="141"/>
      <c r="Z1417" s="141"/>
    </row>
    <row r="1418" spans="1:26" customFormat="1" ht="24.4" customHeight="1" x14ac:dyDescent="0.25">
      <c r="A1418" s="26">
        <v>1</v>
      </c>
      <c r="B1418" s="182" t="s">
        <v>691</v>
      </c>
      <c r="C1418" s="26" t="s">
        <v>692</v>
      </c>
      <c r="D1418" s="41">
        <v>1</v>
      </c>
      <c r="E1418" s="104">
        <v>5350</v>
      </c>
      <c r="F1418" s="105">
        <v>5350</v>
      </c>
      <c r="G1418" s="153">
        <v>0</v>
      </c>
      <c r="H1418" s="104">
        <v>0</v>
      </c>
      <c r="I1418" s="27"/>
      <c r="J1418" s="27"/>
      <c r="K1418" s="27"/>
      <c r="L1418" s="27"/>
      <c r="M1418" s="27"/>
      <c r="N1418" s="27"/>
      <c r="O1418" s="27"/>
      <c r="P1418" s="27"/>
      <c r="Q1418" s="27"/>
      <c r="R1418" s="27"/>
      <c r="S1418" s="27"/>
      <c r="T1418" s="27"/>
      <c r="U1418" s="27"/>
      <c r="V1418" s="27"/>
      <c r="W1418" s="27"/>
      <c r="X1418" s="27"/>
      <c r="Y1418" s="27"/>
      <c r="Z1418" s="27"/>
    </row>
    <row r="1419" spans="1:26" customFormat="1" ht="24.4" customHeight="1" x14ac:dyDescent="0.25">
      <c r="A1419" s="26">
        <v>2</v>
      </c>
      <c r="B1419" s="182" t="s">
        <v>693</v>
      </c>
      <c r="C1419" s="26" t="s">
        <v>692</v>
      </c>
      <c r="D1419" s="41">
        <v>1</v>
      </c>
      <c r="E1419" s="104">
        <v>15500</v>
      </c>
      <c r="F1419" s="105">
        <v>15500</v>
      </c>
      <c r="G1419" s="153">
        <v>0</v>
      </c>
      <c r="H1419" s="104">
        <v>0</v>
      </c>
      <c r="I1419" s="27"/>
      <c r="J1419" s="27"/>
      <c r="K1419" s="27"/>
      <c r="L1419" s="27"/>
      <c r="M1419" s="27"/>
      <c r="N1419" s="27"/>
      <c r="O1419" s="27"/>
      <c r="P1419" s="27"/>
      <c r="Q1419" s="27"/>
      <c r="R1419" s="27"/>
      <c r="S1419" s="27"/>
      <c r="T1419" s="27"/>
      <c r="U1419" s="27"/>
      <c r="V1419" s="27"/>
      <c r="W1419" s="27"/>
      <c r="X1419" s="27"/>
      <c r="Y1419" s="27"/>
      <c r="Z1419" s="27"/>
    </row>
    <row r="1420" spans="1:26" customFormat="1" ht="25.15" customHeight="1" x14ac:dyDescent="0.25">
      <c r="A1420" s="26">
        <v>3</v>
      </c>
      <c r="B1420" s="182" t="s">
        <v>14</v>
      </c>
      <c r="C1420" s="26" t="s">
        <v>692</v>
      </c>
      <c r="D1420" s="41">
        <v>1</v>
      </c>
      <c r="E1420" s="104">
        <v>19900</v>
      </c>
      <c r="F1420" s="105">
        <v>19900</v>
      </c>
      <c r="G1420" s="153">
        <v>0</v>
      </c>
      <c r="H1420" s="104"/>
      <c r="I1420" s="27"/>
      <c r="J1420" s="27"/>
      <c r="K1420" s="27"/>
      <c r="L1420" s="27"/>
      <c r="M1420" s="27"/>
      <c r="N1420" s="27"/>
      <c r="O1420" s="27"/>
      <c r="P1420" s="27"/>
      <c r="Q1420" s="27"/>
      <c r="R1420" s="27"/>
      <c r="S1420" s="27"/>
      <c r="T1420" s="27"/>
      <c r="U1420" s="27"/>
      <c r="V1420" s="27"/>
      <c r="W1420" s="27"/>
      <c r="X1420" s="27"/>
      <c r="Y1420" s="27"/>
      <c r="Z1420" s="27"/>
    </row>
    <row r="1421" spans="1:26" customFormat="1" ht="24.4" customHeight="1" x14ac:dyDescent="0.25">
      <c r="A1421" s="26">
        <v>4</v>
      </c>
      <c r="B1421" s="182" t="s">
        <v>694</v>
      </c>
      <c r="C1421" s="26" t="s">
        <v>692</v>
      </c>
      <c r="D1421" s="41">
        <v>1</v>
      </c>
      <c r="E1421" s="104">
        <v>11000</v>
      </c>
      <c r="F1421" s="105">
        <v>11000</v>
      </c>
      <c r="G1421" s="153">
        <v>0</v>
      </c>
      <c r="H1421" s="104">
        <v>0</v>
      </c>
      <c r="I1421" s="27"/>
      <c r="J1421" s="27"/>
      <c r="K1421" s="27"/>
      <c r="L1421" s="27"/>
      <c r="M1421" s="27"/>
      <c r="N1421" s="27"/>
      <c r="O1421" s="27"/>
      <c r="P1421" s="27"/>
      <c r="Q1421" s="27"/>
      <c r="R1421" s="27"/>
      <c r="S1421" s="27"/>
      <c r="T1421" s="27"/>
      <c r="U1421" s="27"/>
      <c r="V1421" s="27"/>
      <c r="W1421" s="27"/>
      <c r="X1421" s="27"/>
      <c r="Y1421" s="27"/>
      <c r="Z1421" s="27"/>
    </row>
    <row r="1422" spans="1:26" customFormat="1" ht="24.4" customHeight="1" x14ac:dyDescent="0.25">
      <c r="A1422" s="26">
        <v>5</v>
      </c>
      <c r="B1422" s="182" t="s">
        <v>695</v>
      </c>
      <c r="C1422" s="26" t="s">
        <v>692</v>
      </c>
      <c r="D1422" s="41">
        <v>1</v>
      </c>
      <c r="E1422" s="104">
        <v>65000</v>
      </c>
      <c r="F1422" s="105">
        <v>65000</v>
      </c>
      <c r="G1422" s="153">
        <v>0</v>
      </c>
      <c r="H1422" s="104">
        <v>0</v>
      </c>
      <c r="I1422" s="27"/>
      <c r="J1422" s="27"/>
      <c r="K1422" s="27"/>
      <c r="L1422" s="27"/>
      <c r="M1422" s="27"/>
      <c r="N1422" s="27"/>
      <c r="O1422" s="27"/>
      <c r="P1422" s="27"/>
      <c r="Q1422" s="27"/>
      <c r="R1422" s="27"/>
      <c r="S1422" s="27"/>
      <c r="T1422" s="27"/>
      <c r="U1422" s="27"/>
      <c r="V1422" s="27"/>
      <c r="W1422" s="27"/>
      <c r="X1422" s="27"/>
      <c r="Y1422" s="27"/>
      <c r="Z1422" s="27"/>
    </row>
    <row r="1423" spans="1:26" customFormat="1" ht="25.15" customHeight="1" x14ac:dyDescent="0.25">
      <c r="A1423" s="26">
        <v>6</v>
      </c>
      <c r="B1423" s="182" t="s">
        <v>33</v>
      </c>
      <c r="C1423" s="26" t="s">
        <v>692</v>
      </c>
      <c r="D1423" s="41">
        <v>1</v>
      </c>
      <c r="E1423" s="104">
        <v>10500</v>
      </c>
      <c r="F1423" s="105">
        <v>10500</v>
      </c>
      <c r="G1423" s="153">
        <v>0</v>
      </c>
      <c r="H1423" s="104">
        <v>0</v>
      </c>
      <c r="I1423" s="27"/>
      <c r="J1423" s="27"/>
      <c r="K1423" s="27"/>
      <c r="L1423" s="27"/>
      <c r="M1423" s="27"/>
      <c r="N1423" s="27"/>
      <c r="O1423" s="27"/>
      <c r="P1423" s="27"/>
      <c r="Q1423" s="27"/>
      <c r="R1423" s="27"/>
      <c r="S1423" s="27"/>
      <c r="T1423" s="27"/>
      <c r="U1423" s="27"/>
      <c r="V1423" s="27"/>
      <c r="W1423" s="27"/>
      <c r="X1423" s="27"/>
      <c r="Y1423" s="27"/>
      <c r="Z1423" s="27"/>
    </row>
    <row r="1424" spans="1:26" customFormat="1" ht="24.4" customHeight="1" x14ac:dyDescent="0.25">
      <c r="A1424" s="26">
        <v>7</v>
      </c>
      <c r="B1424" s="182" t="s">
        <v>696</v>
      </c>
      <c r="C1424" s="26" t="s">
        <v>692</v>
      </c>
      <c r="D1424" s="41">
        <v>1</v>
      </c>
      <c r="E1424" s="104">
        <v>11000</v>
      </c>
      <c r="F1424" s="105">
        <v>11000</v>
      </c>
      <c r="G1424" s="153">
        <v>0</v>
      </c>
      <c r="H1424" s="104">
        <v>0</v>
      </c>
      <c r="I1424" s="27"/>
      <c r="J1424" s="27"/>
      <c r="K1424" s="27"/>
      <c r="L1424" s="27"/>
      <c r="M1424" s="27"/>
      <c r="N1424" s="27"/>
      <c r="O1424" s="27"/>
      <c r="P1424" s="27"/>
      <c r="Q1424" s="27"/>
      <c r="R1424" s="27"/>
      <c r="S1424" s="27"/>
      <c r="T1424" s="27"/>
      <c r="U1424" s="27"/>
      <c r="V1424" s="27"/>
      <c r="W1424" s="27"/>
      <c r="X1424" s="27"/>
      <c r="Y1424" s="27"/>
      <c r="Z1424" s="27"/>
    </row>
    <row r="1425" spans="1:26" customFormat="1" ht="24.4" customHeight="1" x14ac:dyDescent="0.25">
      <c r="A1425" s="26">
        <v>8</v>
      </c>
      <c r="B1425" s="182" t="s">
        <v>696</v>
      </c>
      <c r="C1425" s="26" t="s">
        <v>692</v>
      </c>
      <c r="D1425" s="41">
        <v>1</v>
      </c>
      <c r="E1425" s="104">
        <v>10700</v>
      </c>
      <c r="F1425" s="105">
        <v>10700</v>
      </c>
      <c r="G1425" s="153">
        <v>0</v>
      </c>
      <c r="H1425" s="104">
        <v>0</v>
      </c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  <c r="X1425" s="27"/>
      <c r="Y1425" s="27"/>
      <c r="Z1425" s="27"/>
    </row>
    <row r="1426" spans="1:26" customFormat="1" ht="25.15" customHeight="1" x14ac:dyDescent="0.25">
      <c r="A1426" s="26">
        <v>9</v>
      </c>
      <c r="B1426" s="182" t="s">
        <v>697</v>
      </c>
      <c r="C1426" s="26" t="s">
        <v>692</v>
      </c>
      <c r="D1426" s="41">
        <v>1</v>
      </c>
      <c r="E1426" s="104">
        <v>10700</v>
      </c>
      <c r="F1426" s="105">
        <v>10700</v>
      </c>
      <c r="G1426" s="153">
        <v>0</v>
      </c>
      <c r="H1426" s="104">
        <v>0</v>
      </c>
      <c r="I1426" s="27"/>
      <c r="J1426" s="27"/>
      <c r="K1426" s="27"/>
      <c r="L1426" s="27"/>
      <c r="M1426" s="27"/>
      <c r="N1426" s="27"/>
      <c r="O1426" s="27"/>
      <c r="P1426" s="27"/>
      <c r="Q1426" s="27"/>
      <c r="R1426" s="27"/>
      <c r="S1426" s="27"/>
      <c r="T1426" s="27"/>
      <c r="U1426" s="27"/>
      <c r="V1426" s="27"/>
      <c r="W1426" s="27"/>
      <c r="X1426" s="27"/>
      <c r="Y1426" s="27"/>
      <c r="Z1426" s="27"/>
    </row>
    <row r="1427" spans="1:26" customFormat="1" ht="24.4" customHeight="1" x14ac:dyDescent="0.25">
      <c r="A1427" s="26">
        <v>10</v>
      </c>
      <c r="B1427" s="182" t="s">
        <v>28</v>
      </c>
      <c r="C1427" s="26" t="s">
        <v>692</v>
      </c>
      <c r="D1427" s="41">
        <v>1</v>
      </c>
      <c r="E1427" s="104">
        <v>9600</v>
      </c>
      <c r="F1427" s="105">
        <v>9600</v>
      </c>
      <c r="G1427" s="153">
        <v>0</v>
      </c>
      <c r="H1427" s="104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  <c r="X1427" s="27"/>
      <c r="Y1427" s="27"/>
      <c r="Z1427" s="27"/>
    </row>
    <row r="1428" spans="1:26" customFormat="1" ht="24.4" customHeight="1" x14ac:dyDescent="0.25">
      <c r="A1428" s="26">
        <v>11</v>
      </c>
      <c r="B1428" s="182" t="s">
        <v>698</v>
      </c>
      <c r="C1428" s="26" t="s">
        <v>692</v>
      </c>
      <c r="D1428" s="41">
        <v>1</v>
      </c>
      <c r="E1428" s="104">
        <v>15000</v>
      </c>
      <c r="F1428" s="105">
        <v>15000</v>
      </c>
      <c r="G1428" s="153">
        <v>0</v>
      </c>
      <c r="H1428" s="104"/>
      <c r="I1428" s="27"/>
      <c r="J1428" s="27"/>
      <c r="K1428" s="27"/>
      <c r="L1428" s="27"/>
      <c r="M1428" s="27"/>
      <c r="N1428" s="27"/>
      <c r="O1428" s="27"/>
      <c r="P1428" s="27"/>
      <c r="Q1428" s="27"/>
      <c r="R1428" s="27"/>
      <c r="S1428" s="27"/>
      <c r="T1428" s="27"/>
      <c r="U1428" s="27"/>
      <c r="V1428" s="27"/>
      <c r="W1428" s="27"/>
      <c r="X1428" s="27"/>
      <c r="Y1428" s="27"/>
      <c r="Z1428" s="27"/>
    </row>
    <row r="1429" spans="1:26" customFormat="1" ht="25.15" customHeight="1" x14ac:dyDescent="0.25">
      <c r="A1429" s="26">
        <v>12</v>
      </c>
      <c r="B1429" s="182" t="s">
        <v>508</v>
      </c>
      <c r="C1429" s="26" t="s">
        <v>692</v>
      </c>
      <c r="D1429" s="41">
        <v>1</v>
      </c>
      <c r="E1429" s="104">
        <v>4500</v>
      </c>
      <c r="F1429" s="105">
        <v>4500</v>
      </c>
      <c r="G1429" s="153">
        <v>0</v>
      </c>
      <c r="H1429" s="104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  <c r="X1429" s="27"/>
      <c r="Y1429" s="27"/>
      <c r="Z1429" s="27"/>
    </row>
    <row r="1430" spans="1:26" customFormat="1" ht="24.4" customHeight="1" x14ac:dyDescent="0.25">
      <c r="A1430" s="26">
        <v>13</v>
      </c>
      <c r="B1430" s="182" t="s">
        <v>508</v>
      </c>
      <c r="C1430" s="26" t="s">
        <v>692</v>
      </c>
      <c r="D1430" s="41">
        <v>1</v>
      </c>
      <c r="E1430" s="104">
        <v>4500</v>
      </c>
      <c r="F1430" s="105">
        <v>4500</v>
      </c>
      <c r="G1430" s="153">
        <v>0</v>
      </c>
      <c r="H1430" s="104"/>
      <c r="I1430" s="27"/>
      <c r="J1430" s="27"/>
      <c r="K1430" s="27"/>
      <c r="L1430" s="27"/>
      <c r="M1430" s="27"/>
      <c r="N1430" s="27"/>
      <c r="O1430" s="27"/>
      <c r="P1430" s="27"/>
      <c r="Q1430" s="27"/>
      <c r="R1430" s="27"/>
      <c r="S1430" s="27"/>
      <c r="T1430" s="27"/>
      <c r="U1430" s="27"/>
      <c r="V1430" s="27"/>
      <c r="W1430" s="27"/>
      <c r="X1430" s="27"/>
      <c r="Y1430" s="27"/>
      <c r="Z1430" s="27"/>
    </row>
    <row r="1431" spans="1:26" customFormat="1" ht="25.15" customHeight="1" x14ac:dyDescent="0.25">
      <c r="A1431" s="26">
        <v>14</v>
      </c>
      <c r="B1431" s="182" t="s">
        <v>699</v>
      </c>
      <c r="C1431" s="26" t="s">
        <v>692</v>
      </c>
      <c r="D1431" s="41">
        <v>1</v>
      </c>
      <c r="E1431" s="104">
        <v>10500</v>
      </c>
      <c r="F1431" s="105">
        <v>10500</v>
      </c>
      <c r="G1431" s="153">
        <v>0</v>
      </c>
      <c r="H1431" s="104"/>
      <c r="I1431" s="27"/>
      <c r="J1431" s="27"/>
      <c r="K1431" s="27"/>
      <c r="L1431" s="27"/>
      <c r="M1431" s="27"/>
      <c r="N1431" s="27"/>
      <c r="O1431" s="27"/>
      <c r="P1431" s="27"/>
      <c r="Q1431" s="27"/>
      <c r="R1431" s="27"/>
      <c r="S1431" s="27"/>
      <c r="T1431" s="27"/>
      <c r="U1431" s="27"/>
      <c r="V1431" s="27"/>
      <c r="W1431" s="27"/>
      <c r="X1431" s="27"/>
      <c r="Y1431" s="27"/>
      <c r="Z1431" s="27"/>
    </row>
    <row r="1432" spans="1:26" customFormat="1" ht="24.4" customHeight="1" x14ac:dyDescent="0.25">
      <c r="A1432" s="26">
        <v>15</v>
      </c>
      <c r="B1432" s="182" t="s">
        <v>699</v>
      </c>
      <c r="C1432" s="26" t="s">
        <v>692</v>
      </c>
      <c r="D1432" s="41">
        <v>1</v>
      </c>
      <c r="E1432" s="104">
        <v>10500</v>
      </c>
      <c r="F1432" s="105">
        <v>10500</v>
      </c>
      <c r="G1432" s="153">
        <v>0</v>
      </c>
      <c r="H1432" s="104"/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  <c r="X1432" s="27"/>
      <c r="Y1432" s="27"/>
      <c r="Z1432" s="27"/>
    </row>
    <row r="1433" spans="1:26" customFormat="1" ht="24.4" customHeight="1" x14ac:dyDescent="0.25">
      <c r="A1433" s="26">
        <v>16</v>
      </c>
      <c r="B1433" s="182" t="s">
        <v>700</v>
      </c>
      <c r="C1433" s="26" t="s">
        <v>692</v>
      </c>
      <c r="D1433" s="41">
        <v>1</v>
      </c>
      <c r="E1433" s="104">
        <v>9000</v>
      </c>
      <c r="F1433" s="105">
        <v>9000</v>
      </c>
      <c r="G1433" s="153">
        <v>0</v>
      </c>
      <c r="H1433" s="104"/>
      <c r="I1433" s="27"/>
      <c r="J1433" s="27"/>
      <c r="K1433" s="27"/>
      <c r="L1433" s="27"/>
      <c r="M1433" s="27"/>
      <c r="N1433" s="27"/>
      <c r="O1433" s="27"/>
      <c r="P1433" s="27"/>
      <c r="Q1433" s="27"/>
      <c r="R1433" s="27"/>
      <c r="S1433" s="27"/>
      <c r="T1433" s="27"/>
      <c r="U1433" s="27"/>
      <c r="V1433" s="27"/>
      <c r="W1433" s="27"/>
      <c r="X1433" s="27"/>
      <c r="Y1433" s="27"/>
      <c r="Z1433" s="27"/>
    </row>
    <row r="1434" spans="1:26" customFormat="1" ht="25.15" customHeight="1" x14ac:dyDescent="0.25">
      <c r="A1434" s="26">
        <v>17</v>
      </c>
      <c r="B1434" s="182" t="s">
        <v>701</v>
      </c>
      <c r="C1434" s="26" t="s">
        <v>692</v>
      </c>
      <c r="D1434" s="41">
        <v>1</v>
      </c>
      <c r="E1434" s="104">
        <v>15000</v>
      </c>
      <c r="F1434" s="105">
        <v>15000</v>
      </c>
      <c r="G1434" s="153">
        <v>0</v>
      </c>
      <c r="H1434" s="104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  <c r="X1434" s="27"/>
      <c r="Y1434" s="27"/>
      <c r="Z1434" s="27"/>
    </row>
    <row r="1435" spans="1:26" customFormat="1" ht="24.4" customHeight="1" x14ac:dyDescent="0.25">
      <c r="A1435" s="26">
        <v>18</v>
      </c>
      <c r="B1435" s="182" t="s">
        <v>702</v>
      </c>
      <c r="C1435" s="26" t="s">
        <v>692</v>
      </c>
      <c r="D1435" s="41">
        <v>1</v>
      </c>
      <c r="E1435" s="104">
        <v>15000</v>
      </c>
      <c r="F1435" s="105">
        <v>15000</v>
      </c>
      <c r="G1435" s="153">
        <v>0</v>
      </c>
      <c r="H1435" s="104"/>
      <c r="I1435" s="27"/>
      <c r="J1435" s="27"/>
      <c r="K1435" s="27"/>
      <c r="L1435" s="27"/>
      <c r="M1435" s="27"/>
      <c r="N1435" s="27"/>
      <c r="O1435" s="27"/>
      <c r="P1435" s="27"/>
      <c r="Q1435" s="27"/>
      <c r="R1435" s="27"/>
      <c r="S1435" s="27"/>
      <c r="T1435" s="27"/>
      <c r="U1435" s="27"/>
      <c r="V1435" s="27"/>
      <c r="W1435" s="27"/>
      <c r="X1435" s="27"/>
      <c r="Y1435" s="27"/>
      <c r="Z1435" s="27"/>
    </row>
    <row r="1436" spans="1:26" customFormat="1" ht="24.4" customHeight="1" x14ac:dyDescent="0.25">
      <c r="A1436" s="26">
        <v>19</v>
      </c>
      <c r="B1436" s="182" t="s">
        <v>216</v>
      </c>
      <c r="C1436" s="26" t="s">
        <v>692</v>
      </c>
      <c r="D1436" s="41">
        <v>1</v>
      </c>
      <c r="E1436" s="104">
        <v>9000</v>
      </c>
      <c r="F1436" s="105">
        <v>9000</v>
      </c>
      <c r="G1436" s="153">
        <v>0</v>
      </c>
      <c r="H1436" s="104"/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  <c r="X1436" s="27"/>
      <c r="Y1436" s="27"/>
      <c r="Z1436" s="27"/>
    </row>
    <row r="1437" spans="1:26" customFormat="1" ht="25.15" customHeight="1" x14ac:dyDescent="0.25">
      <c r="A1437" s="26">
        <v>20</v>
      </c>
      <c r="B1437" s="182" t="s">
        <v>703</v>
      </c>
      <c r="C1437" s="26" t="s">
        <v>692</v>
      </c>
      <c r="D1437" s="41">
        <v>1</v>
      </c>
      <c r="E1437" s="104">
        <v>8900</v>
      </c>
      <c r="F1437" s="105">
        <v>8900</v>
      </c>
      <c r="G1437" s="153">
        <v>0</v>
      </c>
      <c r="H1437" s="104"/>
      <c r="I1437" s="27"/>
      <c r="J1437" s="27"/>
      <c r="K1437" s="27"/>
      <c r="L1437" s="27"/>
      <c r="M1437" s="27"/>
      <c r="N1437" s="27"/>
      <c r="O1437" s="27"/>
      <c r="P1437" s="27"/>
      <c r="Q1437" s="27"/>
      <c r="R1437" s="27"/>
      <c r="S1437" s="27"/>
      <c r="T1437" s="27"/>
      <c r="U1437" s="27"/>
      <c r="V1437" s="27"/>
      <c r="W1437" s="27"/>
      <c r="X1437" s="27"/>
      <c r="Y1437" s="27"/>
      <c r="Z1437" s="27"/>
    </row>
    <row r="1438" spans="1:26" customFormat="1" ht="24.4" customHeight="1" x14ac:dyDescent="0.25">
      <c r="A1438" s="26">
        <v>21</v>
      </c>
      <c r="B1438" s="182" t="s">
        <v>704</v>
      </c>
      <c r="C1438" s="26" t="s">
        <v>692</v>
      </c>
      <c r="D1438" s="41">
        <v>1</v>
      </c>
      <c r="E1438" s="104">
        <v>8900</v>
      </c>
      <c r="F1438" s="105">
        <v>8900</v>
      </c>
      <c r="G1438" s="153">
        <v>0</v>
      </c>
      <c r="H1438" s="104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  <c r="X1438" s="27"/>
      <c r="Y1438" s="27"/>
      <c r="Z1438" s="27"/>
    </row>
    <row r="1439" spans="1:26" customFormat="1" ht="24.4" customHeight="1" x14ac:dyDescent="0.25">
      <c r="A1439" s="26">
        <v>22</v>
      </c>
      <c r="B1439" s="182" t="s">
        <v>705</v>
      </c>
      <c r="C1439" s="26" t="s">
        <v>692</v>
      </c>
      <c r="D1439" s="41">
        <v>1</v>
      </c>
      <c r="E1439" s="104">
        <v>9500</v>
      </c>
      <c r="F1439" s="105">
        <v>9500</v>
      </c>
      <c r="G1439" s="153">
        <v>0</v>
      </c>
      <c r="H1439" s="104"/>
      <c r="I1439" s="27"/>
      <c r="J1439" s="27"/>
      <c r="K1439" s="27"/>
      <c r="L1439" s="27"/>
      <c r="M1439" s="27"/>
      <c r="N1439" s="27"/>
      <c r="O1439" s="27"/>
      <c r="P1439" s="27"/>
      <c r="Q1439" s="27"/>
      <c r="R1439" s="27"/>
      <c r="S1439" s="27"/>
      <c r="T1439" s="27"/>
      <c r="U1439" s="27"/>
      <c r="V1439" s="27"/>
      <c r="W1439" s="27"/>
      <c r="X1439" s="27"/>
      <c r="Y1439" s="27"/>
      <c r="Z1439" s="27"/>
    </row>
    <row r="1440" spans="1:26" customFormat="1" ht="25.15" customHeight="1" x14ac:dyDescent="0.25">
      <c r="A1440" s="26">
        <v>23</v>
      </c>
      <c r="B1440" s="182" t="s">
        <v>31</v>
      </c>
      <c r="C1440" s="26" t="s">
        <v>692</v>
      </c>
      <c r="D1440" s="41">
        <v>1</v>
      </c>
      <c r="E1440" s="104">
        <v>8000</v>
      </c>
      <c r="F1440" s="105">
        <v>8000</v>
      </c>
      <c r="G1440" s="153">
        <v>0</v>
      </c>
      <c r="H1440" s="104"/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  <c r="X1440" s="27"/>
      <c r="Y1440" s="27"/>
      <c r="Z1440" s="27"/>
    </row>
    <row r="1441" spans="1:26" customFormat="1" ht="24.4" customHeight="1" x14ac:dyDescent="0.25">
      <c r="A1441" s="26">
        <v>24</v>
      </c>
      <c r="B1441" s="182" t="s">
        <v>31</v>
      </c>
      <c r="C1441" s="26" t="s">
        <v>692</v>
      </c>
      <c r="D1441" s="41">
        <v>1</v>
      </c>
      <c r="E1441" s="104">
        <v>8000</v>
      </c>
      <c r="F1441" s="105">
        <v>8000</v>
      </c>
      <c r="G1441" s="153">
        <v>0</v>
      </c>
      <c r="H1441" s="104">
        <v>0</v>
      </c>
      <c r="I1441" s="27"/>
      <c r="J1441" s="27"/>
      <c r="K1441" s="27"/>
      <c r="L1441" s="27"/>
      <c r="M1441" s="27"/>
      <c r="N1441" s="27"/>
      <c r="O1441" s="27"/>
      <c r="P1441" s="27"/>
      <c r="Q1441" s="27"/>
      <c r="R1441" s="27"/>
      <c r="S1441" s="27"/>
      <c r="T1441" s="27"/>
      <c r="U1441" s="27"/>
      <c r="V1441" s="27"/>
      <c r="W1441" s="27"/>
      <c r="X1441" s="27"/>
      <c r="Y1441" s="27"/>
      <c r="Z1441" s="27"/>
    </row>
    <row r="1442" spans="1:26" customFormat="1" ht="24.75" customHeight="1" x14ac:dyDescent="0.25">
      <c r="A1442" s="26" t="s">
        <v>775</v>
      </c>
      <c r="B1442" s="54" t="s">
        <v>805</v>
      </c>
      <c r="C1442" s="53" t="s">
        <v>197</v>
      </c>
      <c r="D1442" s="71">
        <v>1</v>
      </c>
      <c r="E1442" s="94">
        <f>F1442+G1442</f>
        <v>20000</v>
      </c>
      <c r="F1442" s="96">
        <v>20000</v>
      </c>
      <c r="G1442" s="98"/>
      <c r="H1442" s="94">
        <v>12000</v>
      </c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  <c r="X1442" s="27"/>
      <c r="Y1442" s="27"/>
      <c r="Z1442" s="27"/>
    </row>
    <row r="1443" spans="1:26" customFormat="1" ht="27.75" customHeight="1" x14ac:dyDescent="0.25">
      <c r="A1443" s="26" t="s">
        <v>776</v>
      </c>
      <c r="B1443" s="54" t="s">
        <v>804</v>
      </c>
      <c r="C1443" s="53" t="s">
        <v>676</v>
      </c>
      <c r="D1443" s="71">
        <v>1</v>
      </c>
      <c r="E1443" s="94">
        <f>F1443+G1443</f>
        <v>19900</v>
      </c>
      <c r="F1443" s="96">
        <v>19900</v>
      </c>
      <c r="G1443" s="98"/>
      <c r="H1443" s="94">
        <v>11940</v>
      </c>
      <c r="I1443" s="27"/>
      <c r="J1443" s="27"/>
      <c r="K1443" s="27"/>
      <c r="L1443" s="27"/>
      <c r="M1443" s="27"/>
      <c r="N1443" s="27"/>
      <c r="O1443" s="27"/>
      <c r="P1443" s="27"/>
      <c r="Q1443" s="27"/>
      <c r="R1443" s="27"/>
      <c r="S1443" s="27"/>
      <c r="T1443" s="27"/>
      <c r="U1443" s="27"/>
      <c r="V1443" s="27"/>
      <c r="W1443" s="27"/>
      <c r="X1443" s="27"/>
      <c r="Y1443" s="27"/>
      <c r="Z1443" s="27"/>
    </row>
    <row r="1444" spans="1:26" customFormat="1" ht="17.100000000000001" customHeight="1" x14ac:dyDescent="0.25">
      <c r="A1444" s="26" t="s">
        <v>809</v>
      </c>
      <c r="B1444" s="194" t="s">
        <v>1066</v>
      </c>
      <c r="C1444" s="61"/>
      <c r="D1444" s="62">
        <v>1</v>
      </c>
      <c r="E1444" s="104">
        <f t="shared" ref="E1444" si="78">F1444+G1444</f>
        <v>20000</v>
      </c>
      <c r="F1444" s="105"/>
      <c r="G1444" s="153">
        <v>20000</v>
      </c>
      <c r="H1444" s="104">
        <v>16000</v>
      </c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  <c r="X1444" s="27"/>
      <c r="Y1444" s="27"/>
      <c r="Z1444" s="27"/>
    </row>
  </sheetData>
  <mergeCells count="22">
    <mergeCell ref="B146:C146"/>
    <mergeCell ref="B239:C239"/>
    <mergeCell ref="B246:C246"/>
    <mergeCell ref="B197:C197"/>
    <mergeCell ref="B189:C189"/>
    <mergeCell ref="B182:C182"/>
    <mergeCell ref="B228:C228"/>
    <mergeCell ref="B212:C212"/>
    <mergeCell ref="B309:C309"/>
    <mergeCell ref="B125:C125"/>
    <mergeCell ref="B132:C132"/>
    <mergeCell ref="A1:D1"/>
    <mergeCell ref="A2:H2"/>
    <mergeCell ref="E6:E7"/>
    <mergeCell ref="F6:G6"/>
    <mergeCell ref="E5:G5"/>
    <mergeCell ref="H5:H7"/>
    <mergeCell ref="C4:C7"/>
    <mergeCell ref="A4:A7"/>
    <mergeCell ref="B4:B7"/>
    <mergeCell ref="E4:H4"/>
    <mergeCell ref="D4:D7"/>
  </mergeCells>
  <pageMargins left="0.44" right="0.16" top="0.75" bottom="0.42" header="0.3" footer="0.3"/>
  <pageSetup paperSize="9" scale="80" orientation="landscape" verticalDpi="0" r:id="rId1"/>
  <rowBreaks count="2" manualBreakCount="2">
    <brk id="205" max="15" man="1"/>
    <brk id="247" max="15" man="1"/>
  </rowBreaks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 sizeWithCells="1">
              <from>
                <xdr:col>1</xdr:col>
                <xdr:colOff>0</xdr:colOff>
                <xdr:row>462</xdr:row>
                <xdr:rowOff>0</xdr:rowOff>
              </from>
              <to>
                <xdr:col>1</xdr:col>
                <xdr:colOff>114300</xdr:colOff>
                <xdr:row>462</xdr:row>
                <xdr:rowOff>0</xdr:rowOff>
              </to>
            </anchor>
          </objectPr>
        </oleObject>
      </mc:Choice>
      <mc:Fallback>
        <oleObject progId="Equation.3" shapeId="307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BM 03</vt:lpstr>
      <vt:lpstr>'BM 03'!chuong_pl_23_name</vt:lpstr>
      <vt:lpstr>'BM 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VNN.R9</cp:lastModifiedBy>
  <cp:lastPrinted>2023-11-09T22:44:00Z</cp:lastPrinted>
  <dcterms:created xsi:type="dcterms:W3CDTF">2018-02-08T03:12:21Z</dcterms:created>
  <dcterms:modified xsi:type="dcterms:W3CDTF">2024-11-15T08:00:42Z</dcterms:modified>
</cp:coreProperties>
</file>