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GNBV\Chính thức\Trình HĐND\"/>
    </mc:Choice>
  </mc:AlternateContent>
  <xr:revisionPtr revIDLastSave="0" documentId="13_ncr:1_{99567C8A-5E4A-448B-B0DF-11EC6BD5265E}" xr6:coauthVersionLast="45" xr6:coauthVersionMax="45" xr10:uidLastSave="{00000000-0000-0000-0000-000000000000}"/>
  <bookViews>
    <workbookView xWindow="-98" yWindow="-98" windowWidth="22695" windowHeight="14595" activeTab="1" xr2:uid="{AA209D52-2C5D-43D5-880A-48EEE3716733}"/>
  </bookViews>
  <sheets>
    <sheet name="PL 01" sheetId="2" r:id="rId1"/>
    <sheet name="PL 02" sheetId="1" r:id="rId2"/>
  </sheets>
  <definedNames>
    <definedName name="_xlnm.Print_Area" localSheetId="1">'PL 02'!$A$1:$O$110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8" i="1"/>
  <c r="C39" i="1"/>
  <c r="C40" i="1"/>
  <c r="C41" i="1"/>
  <c r="C42" i="1"/>
  <c r="C43" i="1"/>
  <c r="C44" i="1"/>
  <c r="C45" i="1"/>
  <c r="C46" i="1"/>
  <c r="E34" i="1"/>
  <c r="F34" i="1"/>
  <c r="C34" i="1" s="1"/>
  <c r="G34" i="1"/>
  <c r="H34" i="1"/>
  <c r="I34" i="1"/>
  <c r="J34" i="1"/>
  <c r="K34" i="1"/>
  <c r="L34" i="1"/>
  <c r="M34" i="1"/>
  <c r="N34" i="1"/>
  <c r="D34" i="1"/>
  <c r="D6" i="2" l="1"/>
  <c r="C6" i="2"/>
  <c r="J68" i="1" l="1"/>
  <c r="J67" i="1"/>
  <c r="I52" i="1" l="1"/>
  <c r="C35" i="1" l="1"/>
  <c r="N98" i="1"/>
  <c r="M98" i="1"/>
  <c r="C98" i="1" s="1"/>
  <c r="K71" i="1"/>
  <c r="C71" i="1" s="1"/>
  <c r="D9" i="1"/>
  <c r="C9" i="1" s="1"/>
  <c r="C110" i="1"/>
  <c r="C109" i="1"/>
  <c r="C108" i="1"/>
  <c r="C107" i="1"/>
  <c r="C106" i="1"/>
  <c r="C105" i="1"/>
  <c r="C104" i="1"/>
  <c r="C103" i="1"/>
  <c r="C102" i="1"/>
  <c r="C101" i="1"/>
  <c r="C100" i="1"/>
  <c r="N99" i="1"/>
  <c r="M99" i="1"/>
  <c r="I99" i="1"/>
  <c r="H99" i="1"/>
  <c r="G99" i="1"/>
  <c r="F99" i="1"/>
  <c r="E99" i="1"/>
  <c r="D99" i="1"/>
  <c r="N97" i="1"/>
  <c r="N96" i="1" s="1"/>
  <c r="M97" i="1"/>
  <c r="M96" i="1" s="1"/>
  <c r="I97" i="1"/>
  <c r="I96" i="1" s="1"/>
  <c r="H97" i="1"/>
  <c r="G97" i="1"/>
  <c r="G96" i="1" s="1"/>
  <c r="F97" i="1"/>
  <c r="F96" i="1" s="1"/>
  <c r="E97" i="1"/>
  <c r="E96" i="1" s="1"/>
  <c r="D97" i="1"/>
  <c r="C95" i="1"/>
  <c r="C94" i="1"/>
  <c r="C93" i="1"/>
  <c r="C92" i="1"/>
  <c r="C91" i="1"/>
  <c r="C90" i="1"/>
  <c r="C89" i="1"/>
  <c r="C88" i="1"/>
  <c r="C87" i="1"/>
  <c r="C86" i="1"/>
  <c r="C85" i="1"/>
  <c r="C84" i="1"/>
  <c r="N83" i="1"/>
  <c r="M83" i="1"/>
  <c r="K83" i="1"/>
  <c r="I83" i="1"/>
  <c r="H83" i="1"/>
  <c r="G83" i="1"/>
  <c r="F83" i="1"/>
  <c r="E83" i="1"/>
  <c r="D83" i="1"/>
  <c r="C82" i="1"/>
  <c r="C81" i="1"/>
  <c r="C80" i="1"/>
  <c r="C79" i="1"/>
  <c r="C78" i="1"/>
  <c r="C77" i="1"/>
  <c r="C76" i="1"/>
  <c r="C75" i="1"/>
  <c r="C74" i="1"/>
  <c r="C73" i="1"/>
  <c r="C72" i="1"/>
  <c r="N70" i="1"/>
  <c r="M70" i="1"/>
  <c r="I70" i="1"/>
  <c r="H70" i="1"/>
  <c r="G70" i="1"/>
  <c r="G69" i="1" s="1"/>
  <c r="F70" i="1"/>
  <c r="F69" i="1" s="1"/>
  <c r="E70" i="1"/>
  <c r="D70" i="1"/>
  <c r="C68" i="1"/>
  <c r="C67" i="1"/>
  <c r="C66" i="1"/>
  <c r="C65" i="1"/>
  <c r="C64" i="1"/>
  <c r="C63" i="1"/>
  <c r="C62" i="1"/>
  <c r="C61" i="1"/>
  <c r="C60" i="1"/>
  <c r="C59" i="1"/>
  <c r="C58" i="1"/>
  <c r="N57" i="1"/>
  <c r="M57" i="1"/>
  <c r="L57" i="1"/>
  <c r="K57" i="1"/>
  <c r="J57" i="1"/>
  <c r="C56" i="1"/>
  <c r="I55" i="1"/>
  <c r="H55" i="1"/>
  <c r="G55" i="1"/>
  <c r="F55" i="1"/>
  <c r="E55" i="1"/>
  <c r="D55" i="1"/>
  <c r="C54" i="1"/>
  <c r="I53" i="1"/>
  <c r="G53" i="1"/>
  <c r="F53" i="1"/>
  <c r="E53" i="1"/>
  <c r="D53" i="1"/>
  <c r="C52" i="1"/>
  <c r="C51" i="1"/>
  <c r="N50" i="1"/>
  <c r="M50" i="1"/>
  <c r="L50" i="1"/>
  <c r="K50" i="1"/>
  <c r="I50" i="1"/>
  <c r="H50" i="1"/>
  <c r="H49" i="1" s="1"/>
  <c r="G50" i="1"/>
  <c r="F50" i="1"/>
  <c r="E50" i="1"/>
  <c r="D50" i="1"/>
  <c r="C48" i="1"/>
  <c r="F47" i="1"/>
  <c r="E33" i="1"/>
  <c r="C32" i="1"/>
  <c r="C31" i="1"/>
  <c r="C30" i="1"/>
  <c r="C29" i="1"/>
  <c r="C28" i="1"/>
  <c r="C27" i="1"/>
  <c r="C26" i="1"/>
  <c r="C25" i="1"/>
  <c r="C24" i="1"/>
  <c r="C23" i="1"/>
  <c r="C22" i="1"/>
  <c r="N21" i="1"/>
  <c r="M21" i="1"/>
  <c r="I21" i="1"/>
  <c r="E21" i="1"/>
  <c r="D21" i="1"/>
  <c r="C20" i="1"/>
  <c r="C19" i="1"/>
  <c r="C18" i="1"/>
  <c r="C17" i="1"/>
  <c r="C16" i="1"/>
  <c r="C15" i="1"/>
  <c r="C14" i="1"/>
  <c r="C13" i="1"/>
  <c r="C12" i="1"/>
  <c r="C11" i="1"/>
  <c r="C10" i="1"/>
  <c r="G49" i="1" l="1"/>
  <c r="E69" i="1"/>
  <c r="I69" i="1"/>
  <c r="D49" i="1"/>
  <c r="M8" i="1"/>
  <c r="H69" i="1"/>
  <c r="E49" i="1"/>
  <c r="I49" i="1"/>
  <c r="I8" i="1" s="1"/>
  <c r="C57" i="1"/>
  <c r="K70" i="1"/>
  <c r="K69" i="1" s="1"/>
  <c r="K8" i="1" s="1"/>
  <c r="D69" i="1"/>
  <c r="F49" i="1"/>
  <c r="F33" i="1"/>
  <c r="C99" i="1"/>
  <c r="C55" i="1"/>
  <c r="N8" i="1"/>
  <c r="C21" i="1"/>
  <c r="C70" i="1"/>
  <c r="C97" i="1"/>
  <c r="H96" i="1"/>
  <c r="H8" i="1" s="1"/>
  <c r="J8" i="1"/>
  <c r="D33" i="1"/>
  <c r="G8" i="1"/>
  <c r="E8" i="1"/>
  <c r="C50" i="1"/>
  <c r="C53" i="1"/>
  <c r="L83" i="1"/>
  <c r="L69" i="1" s="1"/>
  <c r="L8" i="1" s="1"/>
  <c r="C47" i="1"/>
  <c r="D96" i="1"/>
  <c r="C96" i="1" s="1"/>
  <c r="F8" i="1" l="1"/>
  <c r="C49" i="1"/>
  <c r="C33" i="1"/>
  <c r="C69" i="1"/>
  <c r="C83" i="1"/>
  <c r="D8" i="1"/>
  <c r="C8" i="1" l="1"/>
</calcChain>
</file>

<file path=xl/sharedStrings.xml><?xml version="1.0" encoding="utf-8"?>
<sst xmlns="http://schemas.openxmlformats.org/spreadsheetml/2006/main" count="194" uniqueCount="101">
  <si>
    <t>TT</t>
  </si>
  <si>
    <t>Đơn vị</t>
  </si>
  <si>
    <t>Ghi chú</t>
  </si>
  <si>
    <t>Vốn sự nghiệp</t>
  </si>
  <si>
    <t>Trong đó:</t>
  </si>
  <si>
    <t>Hỗ trợ duy tu và bảo dưỡng</t>
  </si>
  <si>
    <t> Hỗ trợ đa dạng hóa sinh kế, xây dựng, phát triển và nhân rộng các mô hình, dự án giảm nghèo</t>
  </si>
  <si>
    <t>Hỗ trợ phát triển sản xuất trong lĩnh vực nông nghiệp</t>
  </si>
  <si>
    <t>Hỗ trợ người lao động đi làm việc ở nước ngoài theo hợp đồng</t>
  </si>
  <si>
    <t>Hỗ trợ việc làm bền vững</t>
  </si>
  <si>
    <t>Hỗ trợ đào tạo nghề</t>
  </si>
  <si>
    <t>Hỗ trợ nhà ở cho hộ nghèo, hộ cận nghèo trên địa bàn các huyện nghèo</t>
  </si>
  <si>
    <t>Giảm nghèo về thông tin</t>
  </si>
  <si>
    <t>Truyền thông về giảm nghèo đa chiều</t>
  </si>
  <si>
    <t>Nâng cao năng lực thực hiện chương trình</t>
  </si>
  <si>
    <t>Giám sát, đánh giá</t>
  </si>
  <si>
    <t>TỔNG SỐ</t>
  </si>
  <si>
    <t>I</t>
  </si>
  <si>
    <t>Dự án 1: Hỗ trợ đầu tư phát triển hạ tầng kinh tế - xã hội các huyện nghèo</t>
  </si>
  <si>
    <t>Xã Tu Mơ Rông</t>
  </si>
  <si>
    <t>Xã Đắk Hà</t>
  </si>
  <si>
    <t>Xã Văn Xuôi</t>
  </si>
  <si>
    <t>Xã Ngọk Yêu</t>
  </si>
  <si>
    <t>Xã Ngọk Lây</t>
  </si>
  <si>
    <t>Xã Tê Xăng</t>
  </si>
  <si>
    <t>Xã Măng Ri</t>
  </si>
  <si>
    <t>Xã Đắk Tờ Kan</t>
  </si>
  <si>
    <t>Xã Đắk Rơ Ông</t>
  </si>
  <si>
    <t>Xã Đắk Sao</t>
  </si>
  <si>
    <t>Xã Đắk Na</t>
  </si>
  <si>
    <t>II</t>
  </si>
  <si>
    <t>Dự án 2: Đa dạng hóa sinh kế, phát triển mô hình giảm nghèo</t>
  </si>
  <si>
    <t>III</t>
  </si>
  <si>
    <t>Tiểu dự án 1:  Hỗ trợ phát triển sản xuất trong lĩnh vực nông nghiệp</t>
  </si>
  <si>
    <t>Phòng Y tế</t>
  </si>
  <si>
    <t>IV</t>
  </si>
  <si>
    <t>Dự án 4: Phát triển giáo dục nghề nghiệp, việc làm bền vững</t>
  </si>
  <si>
    <t>Tiểu dự án 1. Phát triển GDNN vùng nghèo, vùng khó khăn</t>
  </si>
  <si>
    <t>-</t>
  </si>
  <si>
    <t>Trung tâm GDNN-GDTX huyện</t>
  </si>
  <si>
    <t>Tiểu dự án 2. Hỗ trợ người lao động đi làm việc ở nước ngoài theo hợp đồng</t>
  </si>
  <si>
    <t>Tiểu dự án 3: Hỗ trợ việc làm bền vững</t>
  </si>
  <si>
    <t>V</t>
  </si>
  <si>
    <t>Dự án 5: Hỗ trợ nhà ở cho hộ nghèo, hộ cận nghèo trên địa bàn các huyện nghèo</t>
  </si>
  <si>
    <t>VI</t>
  </si>
  <si>
    <t>Dự án 6: Truyền thông và giảm nghèo về thông tin</t>
  </si>
  <si>
    <t>Tiểu dự án 1: Giảm nghèo về thông tin</t>
  </si>
  <si>
    <t>Trung tâm Văn hóa - Thể thảo - Du lịch và Truyền thông</t>
  </si>
  <si>
    <t>Tiểu dự án 2: Truyền thông về giảm nghèo đa chiều</t>
  </si>
  <si>
    <t>VII</t>
  </si>
  <si>
    <t>Dự án 7: Nâng cao năng lực và giám sát, đánh giá Chương trình</t>
  </si>
  <si>
    <t>Cấp huyện</t>
  </si>
  <si>
    <t>Cấp xã</t>
  </si>
  <si>
    <t>Trung tâm Dịch vụ Nông nghiệp</t>
  </si>
  <si>
    <t>Phòng Giáo dục &amp; Đào tạo</t>
  </si>
  <si>
    <t>Phòng Nội vụ</t>
  </si>
  <si>
    <t>Phòng Nông nghiệp và Môi trường huyện</t>
  </si>
  <si>
    <t>Kế hoạch vốn thực hiện Chương trình MTQG Giảm nghèo bền vững năm 2025</t>
  </si>
  <si>
    <t>Đvt: triệu đồng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</si>
  <si>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</si>
  <si>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</si>
  <si>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</si>
  <si>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</si>
  <si>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</si>
  <si>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</si>
  <si>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</si>
  <si>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</si>
  <si>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</si>
  <si>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</si>
  <si>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</si>
  <si>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</si>
  <si>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</si>
  <si>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</si>
  <si>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</si>
  <si>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</si>
  <si>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</si>
  <si>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</si>
  <si>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</si>
  <si>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</si>
  <si>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</si>
  <si>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</si>
  <si>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</si>
  <si>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</si>
  <si>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Dự án 3: Hỗ trợ phát triển sản xuất trong lĩnh vực nông nghiệp </t>
  </si>
  <si>
    <t>Tiểu dự án 2: Cải thiện dinh dưỡng</t>
  </si>
  <si>
    <t>(Kèm theo Tờ trình số …TTr-UBND ngày … tháng … năm 2025 của UBND huyện Tu Mơ Rông)</t>
  </si>
  <si>
    <t xml:space="preserve">STT </t>
  </si>
  <si>
    <t>Chương trình</t>
  </si>
  <si>
    <t>Tỉnh giao</t>
  </si>
  <si>
    <t>Địa phương giao</t>
  </si>
  <si>
    <t>Chương trình mục tiêu quốc gia giảm nghèo bền vững năm 2025</t>
  </si>
  <si>
    <t xml:space="preserve">Tổng số </t>
  </si>
  <si>
    <t xml:space="preserve"> DỰ TOÁN CHI THƯỜNG XUYÊN NGÂN SÁCH TRUNG ƯƠNG NĂM 2025
 THỰC HIỆN CHƯƠNG TRÌNH MỤC TIÊU QUỐC GIA GIẢM NGHÈO BỀN VỮNG GIAI ĐOẠN 2021-2025</t>
  </si>
  <si>
    <t xml:space="preserve"> PHÂN BỔ DỰ TOÁN CHI THƯỜNG XUYÊN NGÂN SÁCH TRUNG ƯƠNG NĂM 2025
 THỰC HIỆN CHƯƠNG TRÌNH MỤC TIÊU QUỐC GIA GIẢM NGHÈO BỀN VỮNG GIAI ĐOẠN 2021-2025 </t>
  </si>
  <si>
    <t>Phụ lục II</t>
  </si>
  <si>
    <t>Phụ lục I</t>
  </si>
  <si>
    <t>Xã Đăk Na</t>
  </si>
  <si>
    <t>Xã Đăk Sao</t>
  </si>
  <si>
    <t>Xã Đăk Rơ Ông</t>
  </si>
  <si>
    <t>Xã Đăk Tờ Kan</t>
  </si>
  <si>
    <t>Xã Đăk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</si>
</sst>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8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2" xfId="3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2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" applyFont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2" xfId="4" applyFont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4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/>
    <xf numFmtId="0" fontId="8" fillId="0" borderId="0" xfId="0" applyFont="1"/>
    <xf numFmtId="166" fontId="0" fillId="0" borderId="0" xfId="1" applyNumberFormat="1" applyFont="1"/>
    <xf numFmtId="166" fontId="8" fillId="0" borderId="0" xfId="1" applyNumberFormat="1" applyFont="1"/>
    <xf numFmtId="166" fontId="0" fillId="0" borderId="0" xfId="0" applyNumberForma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43" fontId="4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 applyAlignment="1">
      <alignment horizontal="right" vertical="center" wrapText="1"/>
    </xf>
    <xf numFmtId="43" fontId="2" fillId="0" borderId="2" xfId="1" applyNumberFormat="1" applyFont="1" applyBorder="1" applyAlignment="1">
      <alignment vertical="center"/>
    </xf>
    <xf numFmtId="43" fontId="4" fillId="0" borderId="2" xfId="1" applyNumberFormat="1" applyFont="1" applyBorder="1" applyAlignment="1">
      <alignment vertical="center"/>
    </xf>
    <xf numFmtId="43" fontId="4" fillId="0" borderId="2" xfId="1" applyNumberFormat="1" applyFont="1" applyBorder="1" applyAlignment="1">
      <alignment horizontal="right" vertical="center"/>
    </xf>
    <xf numFmtId="43" fontId="2" fillId="0" borderId="2" xfId="1" applyNumberFormat="1" applyFont="1" applyBorder="1" applyAlignment="1">
      <alignment horizontal="right" vertical="center"/>
    </xf>
    <xf numFmtId="43" fontId="4" fillId="0" borderId="2" xfId="1" applyNumberFormat="1" applyFont="1" applyBorder="1"/>
  </cellXfs>
  <cellStyles count="5">
    <cellStyle name="Comma" xfId="1" builtinId="3"/>
    <cellStyle name="Comma 4 2 5" xfId="3" xr:uid="{E6ECFDFA-4573-4DA7-9CD5-1298C1203266}"/>
    <cellStyle name="Normal" xfId="0" builtinId="0"/>
    <cellStyle name="Normal 2 30" xfId="4" xr:uid="{17BF7D8B-6BA4-4042-B4F6-6D30C65C2CA2}"/>
    <cellStyle name="Normal 5 2 3" xfId="2" xr:uid="{199FCB76-1B39-4795-9AA1-F189AFA0A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F0F3-C0BF-44BA-B6D2-663329084A5A}">
  <dimension ref="A1:E7"/>
  <sheetViews>
    <sheetView workbookViewId="0">
      <selection activeCell="F10" sqref="F10"/>
    </sheetView>
  </sheetViews>
  <sheetFormatPr defaultRowHeight="15.4" x14ac:dyDescent="0.45"/>
  <cols>
    <col min="1" max="1" width="8.83984375" style="33"/>
    <col min="2" max="2" width="52.89453125" style="33" customWidth="1"/>
    <col min="3" max="4" width="14.68359375" style="33" customWidth="1"/>
    <col min="5" max="5" width="9.83984375" style="33" customWidth="1"/>
    <col min="6" max="16384" width="8.83984375" style="33"/>
  </cols>
  <sheetData>
    <row r="1" spans="1:5" x14ac:dyDescent="0.45">
      <c r="A1" s="43" t="s">
        <v>95</v>
      </c>
      <c r="B1" s="43"/>
      <c r="C1" s="43"/>
      <c r="D1" s="43"/>
      <c r="E1" s="43"/>
    </row>
    <row r="2" spans="1:5" ht="48" customHeight="1" x14ac:dyDescent="0.45">
      <c r="A2" s="41" t="s">
        <v>92</v>
      </c>
      <c r="B2" s="41"/>
      <c r="C2" s="41"/>
      <c r="D2" s="41"/>
      <c r="E2" s="41"/>
    </row>
    <row r="3" spans="1:5" ht="27.4" customHeight="1" x14ac:dyDescent="0.45">
      <c r="A3" s="42" t="s">
        <v>85</v>
      </c>
      <c r="B3" s="42"/>
      <c r="C3" s="42"/>
      <c r="D3" s="42"/>
      <c r="E3" s="42"/>
    </row>
    <row r="5" spans="1:5" s="34" customFormat="1" ht="26.75" customHeight="1" x14ac:dyDescent="0.4">
      <c r="A5" s="35" t="s">
        <v>86</v>
      </c>
      <c r="B5" s="35" t="s">
        <v>87</v>
      </c>
      <c r="C5" s="35" t="s">
        <v>88</v>
      </c>
      <c r="D5" s="35" t="s">
        <v>89</v>
      </c>
      <c r="E5" s="35" t="s">
        <v>2</v>
      </c>
    </row>
    <row r="6" spans="1:5" s="37" customFormat="1" ht="32.75" customHeight="1" x14ac:dyDescent="0.4">
      <c r="A6" s="35"/>
      <c r="B6" s="35" t="s">
        <v>91</v>
      </c>
      <c r="C6" s="36">
        <f>C7</f>
        <v>27885</v>
      </c>
      <c r="D6" s="36">
        <f>D7</f>
        <v>27885</v>
      </c>
      <c r="E6" s="35"/>
    </row>
    <row r="7" spans="1:5" ht="37.9" customHeight="1" x14ac:dyDescent="0.45">
      <c r="A7" s="38">
        <v>1</v>
      </c>
      <c r="B7" s="40" t="s">
        <v>90</v>
      </c>
      <c r="C7" s="39">
        <v>27885</v>
      </c>
      <c r="D7" s="39">
        <v>27885</v>
      </c>
      <c r="E7" s="38"/>
    </row>
  </sheetData>
  <mergeCells count="3">
    <mergeCell ref="A2:E2"/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BD73-40B2-4BC0-95B8-C0518D96D41F}">
  <dimension ref="A1:T110"/>
  <sheetViews>
    <sheetView tabSelected="1" topLeftCell="A17" workbookViewId="0">
      <selection activeCell="B42" sqref="B42"/>
    </sheetView>
  </sheetViews>
  <sheetFormatPr defaultRowHeight="17.649999999999999" x14ac:dyDescent="0.5"/>
  <cols>
    <col min="1" max="1" width="4.20703125" customWidth="1"/>
    <col min="2" max="2" width="33.26171875" customWidth="1"/>
    <col min="3" max="3" width="7.3671875" customWidth="1"/>
    <col min="4" max="14" width="6.83984375" customWidth="1"/>
    <col min="15" max="15" width="6.26171875" customWidth="1"/>
    <col min="18" max="18" width="9.89453125" bestFit="1" customWidth="1"/>
  </cols>
  <sheetData>
    <row r="1" spans="1:15" x14ac:dyDescent="0.5">
      <c r="A1" s="49" t="s">
        <v>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36" customHeight="1" x14ac:dyDescent="0.5">
      <c r="A2" s="45" t="s">
        <v>93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 x14ac:dyDescent="0.5">
      <c r="A3" s="44" t="s">
        <v>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"/>
    </row>
    <row r="4" spans="1:15" x14ac:dyDescent="0.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8" t="s">
        <v>58</v>
      </c>
      <c r="O4" s="48"/>
    </row>
    <row r="5" spans="1:15" x14ac:dyDescent="0.5">
      <c r="A5" s="46" t="s">
        <v>0</v>
      </c>
      <c r="B5" s="46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 t="s">
        <v>2</v>
      </c>
    </row>
    <row r="6" spans="1:15" x14ac:dyDescent="0.5">
      <c r="A6" s="46"/>
      <c r="B6" s="46"/>
      <c r="C6" s="46" t="s">
        <v>3</v>
      </c>
      <c r="D6" s="47" t="s">
        <v>4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6"/>
    </row>
    <row r="7" spans="1:15" ht="171" customHeight="1" x14ac:dyDescent="0.5">
      <c r="A7" s="46"/>
      <c r="B7" s="46"/>
      <c r="C7" s="46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6"/>
    </row>
    <row r="8" spans="1:15" x14ac:dyDescent="0.5">
      <c r="A8" s="5"/>
      <c r="B8" s="5" t="s">
        <v>16</v>
      </c>
      <c r="C8" s="52">
        <f>SUM(D8:N8)</f>
        <v>27885</v>
      </c>
      <c r="D8" s="53">
        <f>D9+D21+D33+D49+D69+D96</f>
        <v>6975</v>
      </c>
      <c r="E8" s="53">
        <f>E9+E21+E33+E49+E69+E96</f>
        <v>7018</v>
      </c>
      <c r="F8" s="53">
        <f>F9+F21+F33+F49+F69+F96</f>
        <v>4156</v>
      </c>
      <c r="G8" s="53">
        <f>G9+G21+G33+G49+G69+G96</f>
        <v>690</v>
      </c>
      <c r="H8" s="53">
        <f>H9+H21+H33+H49+H69+H96</f>
        <v>594</v>
      </c>
      <c r="I8" s="53">
        <f>I9+I21+I33+I49+I69+I96+I57</f>
        <v>3073</v>
      </c>
      <c r="J8" s="53">
        <f>J9+J21+J33+J49+J69+J96+J57</f>
        <v>3740</v>
      </c>
      <c r="K8" s="53">
        <f>K9+K21+K33+K49+K69+K96</f>
        <v>431</v>
      </c>
      <c r="L8" s="53">
        <f>L9+L21+L33+L49+L69+L96</f>
        <v>220</v>
      </c>
      <c r="M8" s="53">
        <f>M9+M21+M33+M49+M69+M96</f>
        <v>675</v>
      </c>
      <c r="N8" s="53">
        <f>N9+N21+N33+N49+N69+N96</f>
        <v>313</v>
      </c>
      <c r="O8" s="7"/>
    </row>
    <row r="9" spans="1:15" ht="30" customHeight="1" x14ac:dyDescent="0.5">
      <c r="A9" s="8" t="s">
        <v>17</v>
      </c>
      <c r="B9" s="9" t="s">
        <v>18</v>
      </c>
      <c r="C9" s="52">
        <f>SUM(D9:N9)</f>
        <v>6975</v>
      </c>
      <c r="D9" s="52">
        <f>SUM(D10:D20)</f>
        <v>6975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6"/>
    </row>
    <row r="10" spans="1:15" x14ac:dyDescent="0.5">
      <c r="A10" s="10">
        <v>1</v>
      </c>
      <c r="B10" s="11" t="s">
        <v>19</v>
      </c>
      <c r="C10" s="51">
        <f t="shared" ref="C10:C20" si="0">SUM(D10:N10)</f>
        <v>600</v>
      </c>
      <c r="D10" s="51">
        <v>600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6"/>
    </row>
    <row r="11" spans="1:15" x14ac:dyDescent="0.5">
      <c r="A11" s="10">
        <v>2</v>
      </c>
      <c r="B11" s="13" t="s">
        <v>20</v>
      </c>
      <c r="C11" s="51">
        <f t="shared" si="0"/>
        <v>600</v>
      </c>
      <c r="D11" s="51">
        <v>600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6"/>
    </row>
    <row r="12" spans="1:15" x14ac:dyDescent="0.5">
      <c r="A12" s="10">
        <v>3</v>
      </c>
      <c r="B12" s="13" t="s">
        <v>21</v>
      </c>
      <c r="C12" s="51">
        <f t="shared" si="0"/>
        <v>600</v>
      </c>
      <c r="D12" s="51">
        <v>600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6"/>
    </row>
    <row r="13" spans="1:15" x14ac:dyDescent="0.5">
      <c r="A13" s="10">
        <v>4</v>
      </c>
      <c r="B13" s="13" t="s">
        <v>22</v>
      </c>
      <c r="C13" s="51">
        <f t="shared" si="0"/>
        <v>600</v>
      </c>
      <c r="D13" s="51">
        <v>600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6"/>
    </row>
    <row r="14" spans="1:15" x14ac:dyDescent="0.5">
      <c r="A14" s="10">
        <v>5</v>
      </c>
      <c r="B14" s="13" t="s">
        <v>23</v>
      </c>
      <c r="C14" s="51">
        <f t="shared" si="0"/>
        <v>600</v>
      </c>
      <c r="D14" s="51">
        <v>600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6"/>
    </row>
    <row r="15" spans="1:15" x14ac:dyDescent="0.5">
      <c r="A15" s="10">
        <v>6</v>
      </c>
      <c r="B15" s="13" t="s">
        <v>24</v>
      </c>
      <c r="C15" s="51">
        <f t="shared" si="0"/>
        <v>600</v>
      </c>
      <c r="D15" s="51">
        <v>600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6"/>
    </row>
    <row r="16" spans="1:15" x14ac:dyDescent="0.5">
      <c r="A16" s="10">
        <v>7</v>
      </c>
      <c r="B16" s="13" t="s">
        <v>25</v>
      </c>
      <c r="C16" s="51">
        <f t="shared" si="0"/>
        <v>975</v>
      </c>
      <c r="D16" s="51">
        <v>975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6"/>
    </row>
    <row r="17" spans="1:15" x14ac:dyDescent="0.5">
      <c r="A17" s="10">
        <v>8</v>
      </c>
      <c r="B17" s="13" t="s">
        <v>26</v>
      </c>
      <c r="C17" s="51">
        <f t="shared" si="0"/>
        <v>600</v>
      </c>
      <c r="D17" s="51">
        <v>600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6"/>
    </row>
    <row r="18" spans="1:15" x14ac:dyDescent="0.5">
      <c r="A18" s="10">
        <v>9</v>
      </c>
      <c r="B18" s="13" t="s">
        <v>27</v>
      </c>
      <c r="C18" s="51">
        <f t="shared" si="0"/>
        <v>600</v>
      </c>
      <c r="D18" s="51">
        <v>600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6"/>
    </row>
    <row r="19" spans="1:15" x14ac:dyDescent="0.5">
      <c r="A19" s="10">
        <v>10</v>
      </c>
      <c r="B19" s="13" t="s">
        <v>28</v>
      </c>
      <c r="C19" s="51">
        <f t="shared" si="0"/>
        <v>600</v>
      </c>
      <c r="D19" s="51">
        <v>600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6"/>
    </row>
    <row r="20" spans="1:15" x14ac:dyDescent="0.5">
      <c r="A20" s="10">
        <v>11</v>
      </c>
      <c r="B20" s="13" t="s">
        <v>29</v>
      </c>
      <c r="C20" s="51">
        <f t="shared" si="0"/>
        <v>600</v>
      </c>
      <c r="D20" s="51">
        <v>600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6"/>
    </row>
    <row r="21" spans="1:15" ht="29.75" customHeight="1" x14ac:dyDescent="0.5">
      <c r="A21" s="8" t="s">
        <v>30</v>
      </c>
      <c r="B21" s="9" t="s">
        <v>31</v>
      </c>
      <c r="C21" s="52">
        <f>SUM(D21:N21)</f>
        <v>7018</v>
      </c>
      <c r="D21" s="52">
        <f t="shared" ref="D21:N21" si="1">SUM(D22:D32)</f>
        <v>0</v>
      </c>
      <c r="E21" s="52">
        <f t="shared" si="1"/>
        <v>7018</v>
      </c>
      <c r="F21" s="52"/>
      <c r="G21" s="52"/>
      <c r="H21" s="52"/>
      <c r="I21" s="52">
        <f t="shared" si="1"/>
        <v>0</v>
      </c>
      <c r="J21" s="52"/>
      <c r="K21" s="52"/>
      <c r="L21" s="52"/>
      <c r="M21" s="52">
        <f t="shared" si="1"/>
        <v>0</v>
      </c>
      <c r="N21" s="52">
        <f t="shared" si="1"/>
        <v>0</v>
      </c>
      <c r="O21" s="6"/>
    </row>
    <row r="22" spans="1:15" x14ac:dyDescent="0.5">
      <c r="A22" s="10">
        <v>1</v>
      </c>
      <c r="B22" s="11" t="s">
        <v>19</v>
      </c>
      <c r="C22" s="51">
        <f>SUM(D22:N22)</f>
        <v>465</v>
      </c>
      <c r="D22" s="51"/>
      <c r="E22" s="51">
        <v>465</v>
      </c>
      <c r="F22" s="51"/>
      <c r="G22" s="51"/>
      <c r="H22" s="51"/>
      <c r="I22" s="51"/>
      <c r="J22" s="51"/>
      <c r="K22" s="51"/>
      <c r="L22" s="51"/>
      <c r="M22" s="51"/>
      <c r="N22" s="51"/>
      <c r="O22" s="14"/>
    </row>
    <row r="23" spans="1:15" x14ac:dyDescent="0.5">
      <c r="A23" s="10">
        <v>2</v>
      </c>
      <c r="B23" s="13" t="s">
        <v>20</v>
      </c>
      <c r="C23" s="51">
        <f t="shared" ref="C23:C97" si="2">SUM(D23:N23)</f>
        <v>995</v>
      </c>
      <c r="D23" s="51"/>
      <c r="E23" s="51">
        <v>995</v>
      </c>
      <c r="F23" s="51"/>
      <c r="G23" s="51"/>
      <c r="H23" s="51"/>
      <c r="I23" s="51"/>
      <c r="J23" s="51"/>
      <c r="K23" s="51"/>
      <c r="L23" s="51"/>
      <c r="M23" s="51"/>
      <c r="N23" s="51"/>
      <c r="O23" s="14"/>
    </row>
    <row r="24" spans="1:15" x14ac:dyDescent="0.5">
      <c r="A24" s="10">
        <v>3</v>
      </c>
      <c r="B24" s="13" t="s">
        <v>21</v>
      </c>
      <c r="C24" s="51">
        <f t="shared" si="2"/>
        <v>430</v>
      </c>
      <c r="D24" s="51"/>
      <c r="E24" s="51">
        <v>430</v>
      </c>
      <c r="F24" s="51"/>
      <c r="G24" s="51"/>
      <c r="H24" s="51"/>
      <c r="I24" s="51"/>
      <c r="J24" s="51"/>
      <c r="K24" s="51"/>
      <c r="L24" s="51"/>
      <c r="M24" s="51"/>
      <c r="N24" s="51"/>
      <c r="O24" s="14"/>
    </row>
    <row r="25" spans="1:15" x14ac:dyDescent="0.5">
      <c r="A25" s="10">
        <v>4</v>
      </c>
      <c r="B25" s="13" t="s">
        <v>22</v>
      </c>
      <c r="C25" s="51">
        <f t="shared" si="2"/>
        <v>485</v>
      </c>
      <c r="D25" s="51"/>
      <c r="E25" s="51">
        <v>485</v>
      </c>
      <c r="F25" s="51"/>
      <c r="G25" s="51"/>
      <c r="H25" s="51"/>
      <c r="I25" s="51"/>
      <c r="J25" s="51"/>
      <c r="K25" s="51"/>
      <c r="L25" s="51"/>
      <c r="M25" s="51"/>
      <c r="N25" s="51"/>
      <c r="O25" s="14"/>
    </row>
    <row r="26" spans="1:15" x14ac:dyDescent="0.5">
      <c r="A26" s="10">
        <v>5</v>
      </c>
      <c r="B26" s="13" t="s">
        <v>23</v>
      </c>
      <c r="C26" s="51">
        <f t="shared" si="2"/>
        <v>805</v>
      </c>
      <c r="D26" s="51"/>
      <c r="E26" s="51">
        <v>805</v>
      </c>
      <c r="F26" s="51"/>
      <c r="G26" s="51"/>
      <c r="H26" s="51"/>
      <c r="I26" s="51"/>
      <c r="J26" s="51"/>
      <c r="K26" s="51"/>
      <c r="L26" s="51"/>
      <c r="M26" s="51"/>
      <c r="N26" s="51"/>
      <c r="O26" s="12"/>
    </row>
    <row r="27" spans="1:15" x14ac:dyDescent="0.5">
      <c r="A27" s="10">
        <v>6</v>
      </c>
      <c r="B27" s="13" t="s">
        <v>24</v>
      </c>
      <c r="C27" s="51">
        <f t="shared" si="2"/>
        <v>356</v>
      </c>
      <c r="D27" s="51"/>
      <c r="E27" s="51">
        <v>356</v>
      </c>
      <c r="F27" s="51"/>
      <c r="G27" s="51"/>
      <c r="H27" s="51"/>
      <c r="I27" s="51"/>
      <c r="J27" s="51"/>
      <c r="K27" s="51"/>
      <c r="L27" s="51"/>
      <c r="M27" s="51"/>
      <c r="N27" s="51"/>
      <c r="O27" s="12"/>
    </row>
    <row r="28" spans="1:15" x14ac:dyDescent="0.5">
      <c r="A28" s="10">
        <v>7</v>
      </c>
      <c r="B28" s="13" t="s">
        <v>25</v>
      </c>
      <c r="C28" s="51">
        <f t="shared" si="2"/>
        <v>1000</v>
      </c>
      <c r="D28" s="51"/>
      <c r="E28" s="51">
        <v>1000</v>
      </c>
      <c r="F28" s="51"/>
      <c r="G28" s="51"/>
      <c r="H28" s="51"/>
      <c r="I28" s="51"/>
      <c r="J28" s="51"/>
      <c r="K28" s="51"/>
      <c r="L28" s="51"/>
      <c r="M28" s="51"/>
      <c r="N28" s="51"/>
      <c r="O28" s="12"/>
    </row>
    <row r="29" spans="1:15" x14ac:dyDescent="0.5">
      <c r="A29" s="10">
        <v>8</v>
      </c>
      <c r="B29" s="13" t="s">
        <v>26</v>
      </c>
      <c r="C29" s="51">
        <f t="shared" si="2"/>
        <v>522</v>
      </c>
      <c r="D29" s="51"/>
      <c r="E29" s="51">
        <v>522</v>
      </c>
      <c r="F29" s="51"/>
      <c r="G29" s="51"/>
      <c r="H29" s="51"/>
      <c r="I29" s="51"/>
      <c r="J29" s="51"/>
      <c r="K29" s="51"/>
      <c r="L29" s="51"/>
      <c r="M29" s="51"/>
      <c r="N29" s="51"/>
      <c r="O29" s="12"/>
    </row>
    <row r="30" spans="1:15" x14ac:dyDescent="0.5">
      <c r="A30" s="10">
        <v>9</v>
      </c>
      <c r="B30" s="13" t="s">
        <v>27</v>
      </c>
      <c r="C30" s="51">
        <f t="shared" si="2"/>
        <v>820</v>
      </c>
      <c r="D30" s="51"/>
      <c r="E30" s="51">
        <v>820</v>
      </c>
      <c r="F30" s="51"/>
      <c r="G30" s="51"/>
      <c r="H30" s="51"/>
      <c r="I30" s="51"/>
      <c r="J30" s="51"/>
      <c r="K30" s="51"/>
      <c r="L30" s="51"/>
      <c r="M30" s="51"/>
      <c r="N30" s="51"/>
      <c r="O30" s="12"/>
    </row>
    <row r="31" spans="1:15" x14ac:dyDescent="0.5">
      <c r="A31" s="10">
        <v>10</v>
      </c>
      <c r="B31" s="13" t="s">
        <v>28</v>
      </c>
      <c r="C31" s="51">
        <f t="shared" si="2"/>
        <v>585</v>
      </c>
      <c r="D31" s="51"/>
      <c r="E31" s="51">
        <v>585</v>
      </c>
      <c r="F31" s="51"/>
      <c r="G31" s="51"/>
      <c r="H31" s="51"/>
      <c r="I31" s="51"/>
      <c r="J31" s="51"/>
      <c r="K31" s="51"/>
      <c r="L31" s="51"/>
      <c r="M31" s="51"/>
      <c r="N31" s="51"/>
      <c r="O31" s="12"/>
    </row>
    <row r="32" spans="1:15" x14ac:dyDescent="0.5">
      <c r="A32" s="10">
        <v>11</v>
      </c>
      <c r="B32" s="13" t="s">
        <v>29</v>
      </c>
      <c r="C32" s="51">
        <f t="shared" si="2"/>
        <v>555</v>
      </c>
      <c r="D32" s="51"/>
      <c r="E32" s="51">
        <v>555</v>
      </c>
      <c r="F32" s="51"/>
      <c r="G32" s="51"/>
      <c r="H32" s="51"/>
      <c r="I32" s="51"/>
      <c r="J32" s="51"/>
      <c r="K32" s="51"/>
      <c r="L32" s="51"/>
      <c r="M32" s="51"/>
      <c r="N32" s="51"/>
      <c r="O32" s="12"/>
    </row>
    <row r="33" spans="1:15" ht="29.35" customHeight="1" x14ac:dyDescent="0.5">
      <c r="A33" s="8" t="s">
        <v>32</v>
      </c>
      <c r="B33" s="9" t="s">
        <v>83</v>
      </c>
      <c r="C33" s="52">
        <f t="shared" si="2"/>
        <v>4156</v>
      </c>
      <c r="D33" s="52">
        <f t="shared" ref="D33:E33" si="3">D34</f>
        <v>0</v>
      </c>
      <c r="E33" s="52">
        <f t="shared" si="3"/>
        <v>0</v>
      </c>
      <c r="F33" s="52">
        <f>F34+F47</f>
        <v>4156</v>
      </c>
      <c r="G33" s="52"/>
      <c r="H33" s="52"/>
      <c r="I33" s="52"/>
      <c r="J33" s="52"/>
      <c r="K33" s="52"/>
      <c r="L33" s="52"/>
      <c r="M33" s="52"/>
      <c r="N33" s="52"/>
      <c r="O33" s="6"/>
    </row>
    <row r="34" spans="1:15" ht="29.35" customHeight="1" x14ac:dyDescent="0.5">
      <c r="A34" s="8">
        <v>1</v>
      </c>
      <c r="B34" s="9" t="s">
        <v>33</v>
      </c>
      <c r="C34" s="52">
        <f>SUM(D34:N34)</f>
        <v>2835.0000000000005</v>
      </c>
      <c r="D34" s="52">
        <f>SUM(D35:D46)</f>
        <v>0</v>
      </c>
      <c r="E34" s="52">
        <f t="shared" ref="E34:N34" si="4">SUM(E35:E46)</f>
        <v>0</v>
      </c>
      <c r="F34" s="52">
        <f t="shared" si="4"/>
        <v>2835.0000000000005</v>
      </c>
      <c r="G34" s="52">
        <f t="shared" si="4"/>
        <v>0</v>
      </c>
      <c r="H34" s="52">
        <f t="shared" si="4"/>
        <v>0</v>
      </c>
      <c r="I34" s="52">
        <f t="shared" si="4"/>
        <v>0</v>
      </c>
      <c r="J34" s="52">
        <f t="shared" si="4"/>
        <v>0</v>
      </c>
      <c r="K34" s="52">
        <f t="shared" si="4"/>
        <v>0</v>
      </c>
      <c r="L34" s="52">
        <f t="shared" si="4"/>
        <v>0</v>
      </c>
      <c r="M34" s="52">
        <f t="shared" si="4"/>
        <v>0</v>
      </c>
      <c r="N34" s="52">
        <f t="shared" si="4"/>
        <v>0</v>
      </c>
      <c r="O34" s="6"/>
    </row>
    <row r="35" spans="1:15" x14ac:dyDescent="0.5">
      <c r="A35" s="15" t="s">
        <v>59</v>
      </c>
      <c r="B35" s="13" t="s">
        <v>53</v>
      </c>
      <c r="C35" s="51">
        <f>SUM(D35:N35)</f>
        <v>349.94</v>
      </c>
      <c r="D35" s="51"/>
      <c r="E35" s="51"/>
      <c r="F35" s="51">
        <v>349.94</v>
      </c>
      <c r="G35" s="51"/>
      <c r="H35" s="51"/>
      <c r="I35" s="51"/>
      <c r="J35" s="51"/>
      <c r="K35" s="51"/>
      <c r="L35" s="51"/>
      <c r="M35" s="51"/>
      <c r="N35" s="51"/>
      <c r="O35" s="12"/>
    </row>
    <row r="36" spans="1:15" x14ac:dyDescent="0.5">
      <c r="A36" s="15" t="s">
        <v>60</v>
      </c>
      <c r="B36" s="50" t="s">
        <v>96</v>
      </c>
      <c r="C36" s="51">
        <f t="shared" ref="C36:C46" si="5">SUM(D36:N36)</f>
        <v>250.07999999999998</v>
      </c>
      <c r="D36" s="51"/>
      <c r="E36" s="51"/>
      <c r="F36" s="51">
        <v>250.07999999999998</v>
      </c>
      <c r="G36" s="51"/>
      <c r="H36" s="51"/>
      <c r="I36" s="51"/>
      <c r="J36" s="51"/>
      <c r="K36" s="51"/>
      <c r="L36" s="51"/>
      <c r="M36" s="51"/>
      <c r="N36" s="51"/>
      <c r="O36" s="12"/>
    </row>
    <row r="37" spans="1:15" x14ac:dyDescent="0.5">
      <c r="A37" s="15" t="s">
        <v>61</v>
      </c>
      <c r="B37" s="50" t="s">
        <v>97</v>
      </c>
      <c r="C37" s="51">
        <f t="shared" si="5"/>
        <v>229.24000000000004</v>
      </c>
      <c r="D37" s="51"/>
      <c r="E37" s="51"/>
      <c r="F37" s="51">
        <v>229.24000000000004</v>
      </c>
      <c r="G37" s="51"/>
      <c r="H37" s="51"/>
      <c r="I37" s="51"/>
      <c r="J37" s="51"/>
      <c r="K37" s="51"/>
      <c r="L37" s="51"/>
      <c r="M37" s="51"/>
      <c r="N37" s="51"/>
      <c r="O37" s="12"/>
    </row>
    <row r="38" spans="1:15" x14ac:dyDescent="0.5">
      <c r="A38" s="15" t="s">
        <v>62</v>
      </c>
      <c r="B38" s="50" t="s">
        <v>98</v>
      </c>
      <c r="C38" s="51">
        <f t="shared" si="5"/>
        <v>229.24000000000004</v>
      </c>
      <c r="D38" s="51"/>
      <c r="E38" s="51"/>
      <c r="F38" s="51">
        <v>229.24000000000004</v>
      </c>
      <c r="G38" s="51"/>
      <c r="H38" s="51"/>
      <c r="I38" s="51"/>
      <c r="J38" s="51"/>
      <c r="K38" s="51"/>
      <c r="L38" s="51"/>
      <c r="M38" s="51"/>
      <c r="N38" s="51"/>
      <c r="O38" s="12"/>
    </row>
    <row r="39" spans="1:15" x14ac:dyDescent="0.5">
      <c r="A39" s="15" t="s">
        <v>63</v>
      </c>
      <c r="B39" s="50" t="s">
        <v>99</v>
      </c>
      <c r="C39" s="51">
        <f t="shared" si="5"/>
        <v>224.03</v>
      </c>
      <c r="D39" s="51"/>
      <c r="E39" s="51"/>
      <c r="F39" s="51">
        <v>224.03</v>
      </c>
      <c r="G39" s="51"/>
      <c r="H39" s="51"/>
      <c r="I39" s="51"/>
      <c r="J39" s="51"/>
      <c r="K39" s="51"/>
      <c r="L39" s="51"/>
      <c r="M39" s="51"/>
      <c r="N39" s="51"/>
      <c r="O39" s="12"/>
    </row>
    <row r="40" spans="1:15" x14ac:dyDescent="0.5">
      <c r="A40" s="15" t="s">
        <v>64</v>
      </c>
      <c r="B40" s="50" t="s">
        <v>100</v>
      </c>
      <c r="C40" s="51">
        <f t="shared" si="5"/>
        <v>229.24000000000004</v>
      </c>
      <c r="D40" s="51"/>
      <c r="E40" s="51"/>
      <c r="F40" s="51">
        <v>229.24000000000004</v>
      </c>
      <c r="G40" s="51"/>
      <c r="H40" s="51"/>
      <c r="I40" s="51"/>
      <c r="J40" s="51"/>
      <c r="K40" s="51"/>
      <c r="L40" s="51"/>
      <c r="M40" s="51"/>
      <c r="N40" s="51"/>
      <c r="O40" s="12"/>
    </row>
    <row r="41" spans="1:15" x14ac:dyDescent="0.5">
      <c r="A41" s="15" t="s">
        <v>65</v>
      </c>
      <c r="B41" s="50" t="s">
        <v>19</v>
      </c>
      <c r="C41" s="51">
        <f t="shared" si="5"/>
        <v>229.24000000000004</v>
      </c>
      <c r="D41" s="51"/>
      <c r="E41" s="51"/>
      <c r="F41" s="51">
        <v>229.24000000000004</v>
      </c>
      <c r="G41" s="51"/>
      <c r="H41" s="51"/>
      <c r="I41" s="51"/>
      <c r="J41" s="51"/>
      <c r="K41" s="51"/>
      <c r="L41" s="51"/>
      <c r="M41" s="51"/>
      <c r="N41" s="51"/>
      <c r="O41" s="12"/>
    </row>
    <row r="42" spans="1:15" x14ac:dyDescent="0.5">
      <c r="A42" s="15" t="s">
        <v>66</v>
      </c>
      <c r="B42" s="50" t="s">
        <v>21</v>
      </c>
      <c r="C42" s="51">
        <f t="shared" si="5"/>
        <v>224.03</v>
      </c>
      <c r="D42" s="51"/>
      <c r="E42" s="51"/>
      <c r="F42" s="51">
        <v>224.03</v>
      </c>
      <c r="G42" s="51"/>
      <c r="H42" s="51"/>
      <c r="I42" s="51"/>
      <c r="J42" s="51"/>
      <c r="K42" s="51"/>
      <c r="L42" s="51"/>
      <c r="M42" s="51"/>
      <c r="N42" s="51"/>
      <c r="O42" s="12"/>
    </row>
    <row r="43" spans="1:15" x14ac:dyDescent="0.5">
      <c r="A43" s="15" t="s">
        <v>67</v>
      </c>
      <c r="B43" s="50" t="s">
        <v>24</v>
      </c>
      <c r="C43" s="51">
        <f t="shared" si="5"/>
        <v>197.98</v>
      </c>
      <c r="D43" s="51"/>
      <c r="E43" s="51"/>
      <c r="F43" s="51">
        <v>197.98</v>
      </c>
      <c r="G43" s="51"/>
      <c r="H43" s="51"/>
      <c r="I43" s="51"/>
      <c r="J43" s="51"/>
      <c r="K43" s="51"/>
      <c r="L43" s="51"/>
      <c r="M43" s="51"/>
      <c r="N43" s="51"/>
      <c r="O43" s="12"/>
    </row>
    <row r="44" spans="1:15" x14ac:dyDescent="0.5">
      <c r="A44" s="15" t="s">
        <v>68</v>
      </c>
      <c r="B44" s="50" t="s">
        <v>25</v>
      </c>
      <c r="C44" s="51">
        <f t="shared" si="5"/>
        <v>213.49999999999997</v>
      </c>
      <c r="D44" s="51"/>
      <c r="E44" s="51"/>
      <c r="F44" s="51">
        <v>213.49999999999997</v>
      </c>
      <c r="G44" s="51"/>
      <c r="H44" s="51"/>
      <c r="I44" s="51"/>
      <c r="J44" s="51"/>
      <c r="K44" s="51"/>
      <c r="L44" s="51"/>
      <c r="M44" s="51"/>
      <c r="N44" s="51"/>
      <c r="O44" s="12"/>
    </row>
    <row r="45" spans="1:15" x14ac:dyDescent="0.5">
      <c r="A45" s="15" t="s">
        <v>69</v>
      </c>
      <c r="B45" s="50" t="s">
        <v>23</v>
      </c>
      <c r="C45" s="51">
        <f t="shared" si="5"/>
        <v>229.24000000000004</v>
      </c>
      <c r="D45" s="51"/>
      <c r="E45" s="51"/>
      <c r="F45" s="51">
        <v>229.24000000000004</v>
      </c>
      <c r="G45" s="51"/>
      <c r="H45" s="51"/>
      <c r="I45" s="51"/>
      <c r="J45" s="51"/>
      <c r="K45" s="51"/>
      <c r="L45" s="51"/>
      <c r="M45" s="51"/>
      <c r="N45" s="51"/>
      <c r="O45" s="12"/>
    </row>
    <row r="46" spans="1:15" x14ac:dyDescent="0.5">
      <c r="A46" s="15" t="s">
        <v>70</v>
      </c>
      <c r="B46" s="50" t="s">
        <v>22</v>
      </c>
      <c r="C46" s="51">
        <f t="shared" si="5"/>
        <v>229.24000000000004</v>
      </c>
      <c r="D46" s="51"/>
      <c r="E46" s="51"/>
      <c r="F46" s="51">
        <v>229.24000000000004</v>
      </c>
      <c r="G46" s="51"/>
      <c r="H46" s="51"/>
      <c r="I46" s="51"/>
      <c r="J46" s="51"/>
      <c r="K46" s="51"/>
      <c r="L46" s="51"/>
      <c r="M46" s="51"/>
      <c r="N46" s="51"/>
      <c r="O46" s="12"/>
    </row>
    <row r="47" spans="1:15" x14ac:dyDescent="0.5">
      <c r="A47" s="16">
        <v>2</v>
      </c>
      <c r="B47" s="17" t="s">
        <v>84</v>
      </c>
      <c r="C47" s="52">
        <f t="shared" si="2"/>
        <v>1321</v>
      </c>
      <c r="D47" s="52"/>
      <c r="E47" s="54"/>
      <c r="F47" s="52">
        <f>F48</f>
        <v>1321</v>
      </c>
      <c r="G47" s="52"/>
      <c r="H47" s="52"/>
      <c r="I47" s="52"/>
      <c r="J47" s="52"/>
      <c r="K47" s="52"/>
      <c r="L47" s="52"/>
      <c r="M47" s="52"/>
      <c r="N47" s="52"/>
      <c r="O47" s="19"/>
    </row>
    <row r="48" spans="1:15" x14ac:dyDescent="0.5">
      <c r="A48" s="15" t="s">
        <v>71</v>
      </c>
      <c r="B48" s="13" t="s">
        <v>34</v>
      </c>
      <c r="C48" s="51">
        <f t="shared" si="2"/>
        <v>1321</v>
      </c>
      <c r="D48" s="51"/>
      <c r="E48" s="55"/>
      <c r="F48" s="51">
        <v>1321</v>
      </c>
      <c r="G48" s="51"/>
      <c r="H48" s="51"/>
      <c r="I48" s="51"/>
      <c r="J48" s="51"/>
      <c r="K48" s="51"/>
      <c r="L48" s="51"/>
      <c r="M48" s="51"/>
      <c r="N48" s="51"/>
      <c r="O48" s="14"/>
    </row>
    <row r="49" spans="1:18" ht="41.75" customHeight="1" x14ac:dyDescent="0.5">
      <c r="A49" s="8" t="s">
        <v>35</v>
      </c>
      <c r="B49" s="9" t="s">
        <v>36</v>
      </c>
      <c r="C49" s="52">
        <f t="shared" si="2"/>
        <v>4357</v>
      </c>
      <c r="D49" s="52">
        <f t="shared" ref="D49:I49" si="6">D50+D53+D55</f>
        <v>0</v>
      </c>
      <c r="E49" s="52">
        <f t="shared" si="6"/>
        <v>0</v>
      </c>
      <c r="F49" s="52">
        <f t="shared" si="6"/>
        <v>0</v>
      </c>
      <c r="G49" s="52">
        <f t="shared" si="6"/>
        <v>690</v>
      </c>
      <c r="H49" s="52">
        <f t="shared" si="6"/>
        <v>594</v>
      </c>
      <c r="I49" s="52">
        <f t="shared" si="6"/>
        <v>3073</v>
      </c>
      <c r="J49" s="52"/>
      <c r="K49" s="52"/>
      <c r="L49" s="52"/>
      <c r="M49" s="52"/>
      <c r="N49" s="52"/>
      <c r="O49" s="6"/>
    </row>
    <row r="50" spans="1:18" ht="41.75" customHeight="1" x14ac:dyDescent="0.5">
      <c r="A50" s="8">
        <v>1</v>
      </c>
      <c r="B50" s="9" t="s">
        <v>37</v>
      </c>
      <c r="C50" s="52">
        <f t="shared" si="2"/>
        <v>3073</v>
      </c>
      <c r="D50" s="52">
        <f t="shared" ref="D50:F50" si="7">D51</f>
        <v>0</v>
      </c>
      <c r="E50" s="52">
        <f t="shared" si="7"/>
        <v>0</v>
      </c>
      <c r="F50" s="52">
        <f t="shared" si="7"/>
        <v>0</v>
      </c>
      <c r="G50" s="52">
        <f t="shared" ref="G50:N50" si="8">+G51+G52</f>
        <v>0</v>
      </c>
      <c r="H50" s="52">
        <f t="shared" si="8"/>
        <v>0</v>
      </c>
      <c r="I50" s="52">
        <f t="shared" si="8"/>
        <v>3073</v>
      </c>
      <c r="J50" s="52"/>
      <c r="K50" s="52">
        <f t="shared" si="8"/>
        <v>0</v>
      </c>
      <c r="L50" s="52">
        <f t="shared" si="8"/>
        <v>0</v>
      </c>
      <c r="M50" s="52">
        <f t="shared" si="8"/>
        <v>0</v>
      </c>
      <c r="N50" s="52">
        <f t="shared" si="8"/>
        <v>0</v>
      </c>
      <c r="O50" s="6"/>
    </row>
    <row r="51" spans="1:18" x14ac:dyDescent="0.5">
      <c r="A51" s="10" t="s">
        <v>59</v>
      </c>
      <c r="B51" s="21" t="s">
        <v>39</v>
      </c>
      <c r="C51" s="51">
        <f t="shared" si="2"/>
        <v>2500</v>
      </c>
      <c r="D51" s="51"/>
      <c r="E51" s="51"/>
      <c r="F51" s="51"/>
      <c r="G51" s="51"/>
      <c r="H51" s="51"/>
      <c r="I51" s="51">
        <v>2500</v>
      </c>
      <c r="J51" s="51"/>
      <c r="K51" s="51"/>
      <c r="L51" s="51"/>
      <c r="M51" s="51"/>
      <c r="N51" s="51"/>
      <c r="O51" s="12"/>
    </row>
    <row r="52" spans="1:18" x14ac:dyDescent="0.5">
      <c r="A52" s="20" t="s">
        <v>60</v>
      </c>
      <c r="B52" s="21" t="s">
        <v>54</v>
      </c>
      <c r="C52" s="51">
        <f t="shared" si="2"/>
        <v>573</v>
      </c>
      <c r="D52" s="56"/>
      <c r="E52" s="56"/>
      <c r="F52" s="56"/>
      <c r="G52" s="56"/>
      <c r="H52" s="56"/>
      <c r="I52" s="56">
        <f>3073-2500</f>
        <v>573</v>
      </c>
      <c r="J52" s="56"/>
      <c r="K52" s="56"/>
      <c r="L52" s="56"/>
      <c r="M52" s="56"/>
      <c r="N52" s="56"/>
      <c r="O52" s="22"/>
    </row>
    <row r="53" spans="1:18" ht="39.85" customHeight="1" x14ac:dyDescent="0.5">
      <c r="A53" s="8">
        <v>2</v>
      </c>
      <c r="B53" s="24" t="s">
        <v>40</v>
      </c>
      <c r="C53" s="52">
        <f t="shared" si="2"/>
        <v>690</v>
      </c>
      <c r="D53" s="52">
        <f t="shared" ref="D53:F53" si="9">SUM(D54:D54)</f>
        <v>0</v>
      </c>
      <c r="E53" s="52">
        <f t="shared" si="9"/>
        <v>0</v>
      </c>
      <c r="F53" s="52">
        <f t="shared" si="9"/>
        <v>0</v>
      </c>
      <c r="G53" s="52">
        <f>SUM(G54:G54)</f>
        <v>690</v>
      </c>
      <c r="H53" s="52"/>
      <c r="I53" s="52">
        <f>SUM(I54:I54)</f>
        <v>0</v>
      </c>
      <c r="J53" s="52"/>
      <c r="K53" s="52"/>
      <c r="L53" s="52"/>
      <c r="M53" s="52"/>
      <c r="N53" s="52"/>
      <c r="O53" s="6"/>
    </row>
    <row r="54" spans="1:18" x14ac:dyDescent="0.5">
      <c r="A54" s="20" t="s">
        <v>38</v>
      </c>
      <c r="B54" s="21" t="s">
        <v>55</v>
      </c>
      <c r="C54" s="51">
        <f t="shared" si="2"/>
        <v>690</v>
      </c>
      <c r="D54" s="56"/>
      <c r="E54" s="56"/>
      <c r="F54" s="56"/>
      <c r="G54" s="56">
        <v>690</v>
      </c>
      <c r="H54" s="56"/>
      <c r="I54" s="56"/>
      <c r="J54" s="56"/>
      <c r="K54" s="56"/>
      <c r="L54" s="56"/>
      <c r="M54" s="56"/>
      <c r="N54" s="56"/>
      <c r="O54" s="22"/>
    </row>
    <row r="55" spans="1:18" x14ac:dyDescent="0.5">
      <c r="A55" s="8">
        <v>3</v>
      </c>
      <c r="B55" s="18" t="s">
        <v>41</v>
      </c>
      <c r="C55" s="52">
        <f t="shared" si="2"/>
        <v>594</v>
      </c>
      <c r="D55" s="52">
        <f t="shared" ref="D55:I55" si="10">D56</f>
        <v>0</v>
      </c>
      <c r="E55" s="52">
        <f t="shared" si="10"/>
        <v>0</v>
      </c>
      <c r="F55" s="52">
        <f t="shared" si="10"/>
        <v>0</v>
      </c>
      <c r="G55" s="52">
        <f t="shared" si="10"/>
        <v>0</v>
      </c>
      <c r="H55" s="52">
        <f t="shared" si="10"/>
        <v>594</v>
      </c>
      <c r="I55" s="52">
        <f t="shared" si="10"/>
        <v>0</v>
      </c>
      <c r="J55" s="52"/>
      <c r="K55" s="52"/>
      <c r="L55" s="52"/>
      <c r="M55" s="52"/>
      <c r="N55" s="52"/>
      <c r="O55" s="25"/>
    </row>
    <row r="56" spans="1:18" x14ac:dyDescent="0.5">
      <c r="A56" s="10" t="s">
        <v>38</v>
      </c>
      <c r="B56" s="21" t="s">
        <v>55</v>
      </c>
      <c r="C56" s="51">
        <f t="shared" si="2"/>
        <v>594</v>
      </c>
      <c r="D56" s="51"/>
      <c r="E56" s="51"/>
      <c r="F56" s="51"/>
      <c r="G56" s="51"/>
      <c r="H56" s="51">
        <v>594</v>
      </c>
      <c r="I56" s="51"/>
      <c r="J56" s="51"/>
      <c r="K56" s="51"/>
      <c r="L56" s="51"/>
      <c r="M56" s="51"/>
      <c r="N56" s="51"/>
      <c r="O56" s="22"/>
      <c r="Q56" s="30"/>
    </row>
    <row r="57" spans="1:18" ht="25.5" x14ac:dyDescent="0.5">
      <c r="A57" s="8" t="s">
        <v>42</v>
      </c>
      <c r="B57" s="9" t="s">
        <v>43</v>
      </c>
      <c r="C57" s="52">
        <f t="shared" si="2"/>
        <v>3740</v>
      </c>
      <c r="D57" s="52"/>
      <c r="E57" s="52"/>
      <c r="F57" s="52"/>
      <c r="G57" s="52"/>
      <c r="H57" s="52"/>
      <c r="I57" s="52"/>
      <c r="J57" s="52">
        <f>SUM(J58:J68)</f>
        <v>3740</v>
      </c>
      <c r="K57" s="52">
        <f t="shared" ref="K57:N57" si="11">SUM(K58:K68)</f>
        <v>0</v>
      </c>
      <c r="L57" s="52">
        <f t="shared" si="11"/>
        <v>0</v>
      </c>
      <c r="M57" s="52">
        <f t="shared" si="11"/>
        <v>0</v>
      </c>
      <c r="N57" s="52">
        <f t="shared" si="11"/>
        <v>0</v>
      </c>
      <c r="O57" s="6"/>
    </row>
    <row r="58" spans="1:18" x14ac:dyDescent="0.5">
      <c r="A58" s="15">
        <v>1</v>
      </c>
      <c r="B58" s="11" t="s">
        <v>19</v>
      </c>
      <c r="C58" s="51">
        <f t="shared" si="2"/>
        <v>0</v>
      </c>
      <c r="D58" s="51"/>
      <c r="E58" s="55"/>
      <c r="F58" s="51"/>
      <c r="G58" s="51"/>
      <c r="H58" s="51"/>
      <c r="I58" s="51"/>
      <c r="J58" s="51"/>
      <c r="K58" s="51"/>
      <c r="L58" s="51"/>
      <c r="M58" s="51"/>
      <c r="N58" s="51"/>
      <c r="O58" s="14"/>
      <c r="R58" s="30"/>
    </row>
    <row r="59" spans="1:18" x14ac:dyDescent="0.5">
      <c r="A59" s="15">
        <v>2</v>
      </c>
      <c r="B59" s="13" t="s">
        <v>20</v>
      </c>
      <c r="C59" s="51">
        <f t="shared" si="2"/>
        <v>0</v>
      </c>
      <c r="D59" s="51"/>
      <c r="E59" s="55"/>
      <c r="F59" s="51"/>
      <c r="G59" s="51"/>
      <c r="H59" s="51"/>
      <c r="I59" s="51"/>
      <c r="J59" s="51"/>
      <c r="K59" s="51"/>
      <c r="L59" s="51"/>
      <c r="M59" s="51"/>
      <c r="N59" s="51"/>
      <c r="O59" s="14"/>
      <c r="R59" s="30"/>
    </row>
    <row r="60" spans="1:18" x14ac:dyDescent="0.5">
      <c r="A60" s="15">
        <v>3</v>
      </c>
      <c r="B60" s="13" t="s">
        <v>21</v>
      </c>
      <c r="C60" s="51">
        <f t="shared" si="2"/>
        <v>0</v>
      </c>
      <c r="D60" s="51"/>
      <c r="E60" s="55"/>
      <c r="F60" s="51"/>
      <c r="G60" s="51"/>
      <c r="H60" s="51"/>
      <c r="I60" s="51"/>
      <c r="J60" s="51"/>
      <c r="K60" s="51"/>
      <c r="L60" s="51"/>
      <c r="M60" s="51"/>
      <c r="N60" s="51"/>
      <c r="O60" s="14"/>
      <c r="R60" s="30"/>
    </row>
    <row r="61" spans="1:18" x14ac:dyDescent="0.5">
      <c r="A61" s="15">
        <v>4</v>
      </c>
      <c r="B61" s="13" t="s">
        <v>22</v>
      </c>
      <c r="C61" s="51">
        <f t="shared" si="2"/>
        <v>0</v>
      </c>
      <c r="D61" s="51"/>
      <c r="E61" s="55"/>
      <c r="F61" s="51"/>
      <c r="G61" s="51"/>
      <c r="H61" s="51"/>
      <c r="I61" s="51"/>
      <c r="J61" s="51"/>
      <c r="K61" s="51"/>
      <c r="L61" s="51"/>
      <c r="M61" s="51"/>
      <c r="N61" s="51"/>
      <c r="O61" s="14"/>
      <c r="R61" s="30"/>
    </row>
    <row r="62" spans="1:18" x14ac:dyDescent="0.5">
      <c r="A62" s="15">
        <v>5</v>
      </c>
      <c r="B62" s="13" t="s">
        <v>23</v>
      </c>
      <c r="C62" s="51">
        <f t="shared" si="2"/>
        <v>0</v>
      </c>
      <c r="D62" s="51"/>
      <c r="E62" s="55"/>
      <c r="F62" s="51"/>
      <c r="G62" s="51"/>
      <c r="H62" s="51"/>
      <c r="I62" s="51"/>
      <c r="J62" s="51"/>
      <c r="K62" s="51"/>
      <c r="L62" s="51"/>
      <c r="M62" s="51"/>
      <c r="N62" s="51"/>
      <c r="O62" s="12"/>
      <c r="R62" s="30"/>
    </row>
    <row r="63" spans="1:18" x14ac:dyDescent="0.5">
      <c r="A63" s="15">
        <v>6</v>
      </c>
      <c r="B63" s="13" t="s">
        <v>24</v>
      </c>
      <c r="C63" s="51">
        <f t="shared" si="2"/>
        <v>0</v>
      </c>
      <c r="D63" s="51"/>
      <c r="E63" s="55"/>
      <c r="F63" s="51"/>
      <c r="G63" s="51"/>
      <c r="H63" s="51"/>
      <c r="I63" s="51"/>
      <c r="J63" s="51"/>
      <c r="K63" s="51"/>
      <c r="L63" s="51"/>
      <c r="M63" s="51"/>
      <c r="N63" s="51"/>
      <c r="O63" s="12"/>
      <c r="R63" s="30"/>
    </row>
    <row r="64" spans="1:18" x14ac:dyDescent="0.5">
      <c r="A64" s="15">
        <v>7</v>
      </c>
      <c r="B64" s="13" t="s">
        <v>25</v>
      </c>
      <c r="C64" s="51">
        <f t="shared" si="2"/>
        <v>0</v>
      </c>
      <c r="D64" s="51"/>
      <c r="E64" s="55"/>
      <c r="F64" s="51"/>
      <c r="G64" s="51"/>
      <c r="H64" s="51"/>
      <c r="I64" s="51"/>
      <c r="J64" s="51"/>
      <c r="K64" s="51"/>
      <c r="L64" s="51"/>
      <c r="M64" s="51"/>
      <c r="N64" s="51"/>
      <c r="O64" s="12"/>
      <c r="R64" s="30"/>
    </row>
    <row r="65" spans="1:20" x14ac:dyDescent="0.5">
      <c r="A65" s="15">
        <v>8</v>
      </c>
      <c r="B65" s="13" t="s">
        <v>26</v>
      </c>
      <c r="C65" s="51">
        <f t="shared" si="2"/>
        <v>0</v>
      </c>
      <c r="D65" s="51"/>
      <c r="E65" s="55"/>
      <c r="F65" s="51"/>
      <c r="G65" s="51"/>
      <c r="H65" s="51"/>
      <c r="I65" s="51"/>
      <c r="J65" s="51"/>
      <c r="K65" s="51"/>
      <c r="L65" s="51"/>
      <c r="M65" s="51"/>
      <c r="N65" s="51"/>
      <c r="O65" s="12"/>
      <c r="R65" s="30"/>
    </row>
    <row r="66" spans="1:20" x14ac:dyDescent="0.5">
      <c r="A66" s="15">
        <v>9</v>
      </c>
      <c r="B66" s="13" t="s">
        <v>27</v>
      </c>
      <c r="C66" s="51">
        <f t="shared" si="2"/>
        <v>0</v>
      </c>
      <c r="D66" s="51"/>
      <c r="E66" s="55"/>
      <c r="F66" s="51"/>
      <c r="G66" s="51"/>
      <c r="H66" s="51"/>
      <c r="I66" s="51"/>
      <c r="J66" s="51"/>
      <c r="K66" s="51"/>
      <c r="L66" s="51"/>
      <c r="M66" s="51"/>
      <c r="N66" s="51"/>
      <c r="O66" s="12"/>
      <c r="R66" s="30"/>
    </row>
    <row r="67" spans="1:20" x14ac:dyDescent="0.5">
      <c r="A67" s="15">
        <v>10</v>
      </c>
      <c r="B67" s="13" t="s">
        <v>28</v>
      </c>
      <c r="C67" s="51">
        <f t="shared" si="2"/>
        <v>2440</v>
      </c>
      <c r="D67" s="51"/>
      <c r="E67" s="55"/>
      <c r="F67" s="51"/>
      <c r="G67" s="51"/>
      <c r="H67" s="51"/>
      <c r="I67" s="51"/>
      <c r="J67" s="51">
        <f>(37*40)+(20*48)</f>
        <v>2440</v>
      </c>
      <c r="K67" s="51"/>
      <c r="L67" s="51"/>
      <c r="M67" s="51"/>
      <c r="N67" s="51"/>
      <c r="O67" s="12"/>
      <c r="R67" s="30"/>
      <c r="T67" s="32"/>
    </row>
    <row r="68" spans="1:20" x14ac:dyDescent="0.5">
      <c r="A68" s="15">
        <v>11</v>
      </c>
      <c r="B68" s="13" t="s">
        <v>29</v>
      </c>
      <c r="C68" s="51">
        <f t="shared" si="2"/>
        <v>1300</v>
      </c>
      <c r="D68" s="51"/>
      <c r="E68" s="55"/>
      <c r="F68" s="51"/>
      <c r="G68" s="51"/>
      <c r="H68" s="51"/>
      <c r="I68" s="51"/>
      <c r="J68" s="51">
        <f>(32*40)+(1*20)</f>
        <v>1300</v>
      </c>
      <c r="K68" s="51"/>
      <c r="L68" s="51"/>
      <c r="M68" s="51"/>
      <c r="N68" s="51"/>
      <c r="O68" s="12"/>
      <c r="R68" s="30"/>
      <c r="T68" s="32"/>
    </row>
    <row r="69" spans="1:20" ht="19.899999999999999" customHeight="1" x14ac:dyDescent="0.5">
      <c r="A69" s="8" t="s">
        <v>44</v>
      </c>
      <c r="B69" s="9" t="s">
        <v>45</v>
      </c>
      <c r="C69" s="52">
        <f t="shared" si="2"/>
        <v>651</v>
      </c>
      <c r="D69" s="52">
        <f t="shared" ref="D69:I69" si="12">D70+D83</f>
        <v>0</v>
      </c>
      <c r="E69" s="52">
        <f t="shared" si="12"/>
        <v>0</v>
      </c>
      <c r="F69" s="52">
        <f t="shared" si="12"/>
        <v>0</v>
      </c>
      <c r="G69" s="52">
        <f t="shared" si="12"/>
        <v>0</v>
      </c>
      <c r="H69" s="52">
        <f t="shared" si="12"/>
        <v>0</v>
      </c>
      <c r="I69" s="52">
        <f t="shared" si="12"/>
        <v>0</v>
      </c>
      <c r="J69" s="52"/>
      <c r="K69" s="52">
        <f>K70</f>
        <v>431</v>
      </c>
      <c r="L69" s="52">
        <f>L83</f>
        <v>220</v>
      </c>
      <c r="M69" s="52"/>
      <c r="N69" s="52"/>
      <c r="O69" s="25"/>
      <c r="P69" s="29"/>
      <c r="Q69" s="29"/>
      <c r="R69" s="31"/>
      <c r="S69" s="31"/>
    </row>
    <row r="70" spans="1:20" ht="19.899999999999999" customHeight="1" x14ac:dyDescent="0.5">
      <c r="A70" s="8">
        <v>1</v>
      </c>
      <c r="B70" s="18" t="s">
        <v>46</v>
      </c>
      <c r="C70" s="52">
        <f t="shared" si="2"/>
        <v>431</v>
      </c>
      <c r="D70" s="52">
        <f t="shared" ref="D70:I70" si="13">SUM(D71:D82)</f>
        <v>0</v>
      </c>
      <c r="E70" s="52">
        <f t="shared" si="13"/>
        <v>0</v>
      </c>
      <c r="F70" s="52">
        <f t="shared" si="13"/>
        <v>0</v>
      </c>
      <c r="G70" s="52">
        <f t="shared" si="13"/>
        <v>0</v>
      </c>
      <c r="H70" s="52">
        <f t="shared" si="13"/>
        <v>0</v>
      </c>
      <c r="I70" s="52">
        <f t="shared" si="13"/>
        <v>0</v>
      </c>
      <c r="J70" s="52"/>
      <c r="K70" s="52">
        <f>SUM(K71:K82)</f>
        <v>431</v>
      </c>
      <c r="L70" s="52"/>
      <c r="M70" s="52">
        <f t="shared" ref="M70:N70" si="14">M71</f>
        <v>0</v>
      </c>
      <c r="N70" s="52">
        <f t="shared" si="14"/>
        <v>0</v>
      </c>
      <c r="O70" s="6"/>
    </row>
    <row r="71" spans="1:20" ht="19.899999999999999" customHeight="1" x14ac:dyDescent="0.5">
      <c r="A71" s="15" t="s">
        <v>59</v>
      </c>
      <c r="B71" s="21" t="s">
        <v>47</v>
      </c>
      <c r="C71" s="51">
        <f t="shared" si="2"/>
        <v>211</v>
      </c>
      <c r="D71" s="51"/>
      <c r="E71" s="51"/>
      <c r="F71" s="51"/>
      <c r="G71" s="51"/>
      <c r="H71" s="51"/>
      <c r="I71" s="51"/>
      <c r="J71" s="51"/>
      <c r="K71" s="51">
        <f>431-220</f>
        <v>211</v>
      </c>
      <c r="L71" s="51"/>
      <c r="M71" s="51"/>
      <c r="N71" s="51"/>
      <c r="O71" s="12"/>
    </row>
    <row r="72" spans="1:20" ht="19.899999999999999" customHeight="1" x14ac:dyDescent="0.5">
      <c r="A72" s="15" t="s">
        <v>60</v>
      </c>
      <c r="B72" s="11" t="s">
        <v>19</v>
      </c>
      <c r="C72" s="51">
        <f t="shared" si="2"/>
        <v>20</v>
      </c>
      <c r="D72" s="51"/>
      <c r="E72" s="55"/>
      <c r="F72" s="51"/>
      <c r="G72" s="51"/>
      <c r="H72" s="51"/>
      <c r="I72" s="51"/>
      <c r="J72" s="51"/>
      <c r="K72" s="51">
        <v>20</v>
      </c>
      <c r="L72" s="51"/>
      <c r="M72" s="51"/>
      <c r="N72" s="51"/>
      <c r="O72" s="14"/>
    </row>
    <row r="73" spans="1:20" ht="19.899999999999999" customHeight="1" x14ac:dyDescent="0.5">
      <c r="A73" s="15" t="s">
        <v>61</v>
      </c>
      <c r="B73" s="13" t="s">
        <v>20</v>
      </c>
      <c r="C73" s="51">
        <f t="shared" si="2"/>
        <v>20</v>
      </c>
      <c r="D73" s="51"/>
      <c r="E73" s="55"/>
      <c r="F73" s="51"/>
      <c r="G73" s="51"/>
      <c r="H73" s="51"/>
      <c r="I73" s="51"/>
      <c r="J73" s="51"/>
      <c r="K73" s="51">
        <v>20</v>
      </c>
      <c r="L73" s="51"/>
      <c r="M73" s="51"/>
      <c r="N73" s="51"/>
      <c r="O73" s="14"/>
    </row>
    <row r="74" spans="1:20" ht="19.899999999999999" customHeight="1" x14ac:dyDescent="0.5">
      <c r="A74" s="15" t="s">
        <v>62</v>
      </c>
      <c r="B74" s="13" t="s">
        <v>21</v>
      </c>
      <c r="C74" s="51">
        <f t="shared" si="2"/>
        <v>20</v>
      </c>
      <c r="D74" s="51"/>
      <c r="E74" s="55"/>
      <c r="F74" s="51"/>
      <c r="G74" s="51"/>
      <c r="H74" s="51"/>
      <c r="I74" s="51"/>
      <c r="J74" s="51"/>
      <c r="K74" s="51">
        <v>20</v>
      </c>
      <c r="L74" s="51"/>
      <c r="M74" s="51"/>
      <c r="N74" s="51"/>
      <c r="O74" s="14"/>
    </row>
    <row r="75" spans="1:20" ht="19.899999999999999" customHeight="1" x14ac:dyDescent="0.5">
      <c r="A75" s="15" t="s">
        <v>63</v>
      </c>
      <c r="B75" s="13" t="s">
        <v>22</v>
      </c>
      <c r="C75" s="51">
        <f t="shared" si="2"/>
        <v>20</v>
      </c>
      <c r="D75" s="51"/>
      <c r="E75" s="55"/>
      <c r="F75" s="51"/>
      <c r="G75" s="51"/>
      <c r="H75" s="51"/>
      <c r="I75" s="51"/>
      <c r="J75" s="51"/>
      <c r="K75" s="51">
        <v>20</v>
      </c>
      <c r="L75" s="51"/>
      <c r="M75" s="51"/>
      <c r="N75" s="51"/>
      <c r="O75" s="14"/>
    </row>
    <row r="76" spans="1:20" ht="19.899999999999999" customHeight="1" x14ac:dyDescent="0.5">
      <c r="A76" s="15" t="s">
        <v>64</v>
      </c>
      <c r="B76" s="13" t="s">
        <v>23</v>
      </c>
      <c r="C76" s="51">
        <f t="shared" si="2"/>
        <v>20</v>
      </c>
      <c r="D76" s="51"/>
      <c r="E76" s="55"/>
      <c r="F76" s="51"/>
      <c r="G76" s="51"/>
      <c r="H76" s="51"/>
      <c r="I76" s="51"/>
      <c r="J76" s="51"/>
      <c r="K76" s="51">
        <v>20</v>
      </c>
      <c r="L76" s="51"/>
      <c r="M76" s="51"/>
      <c r="N76" s="51"/>
      <c r="O76" s="12"/>
    </row>
    <row r="77" spans="1:20" ht="19.899999999999999" customHeight="1" x14ac:dyDescent="0.5">
      <c r="A77" s="15" t="s">
        <v>65</v>
      </c>
      <c r="B77" s="13" t="s">
        <v>24</v>
      </c>
      <c r="C77" s="51">
        <f t="shared" si="2"/>
        <v>20</v>
      </c>
      <c r="D77" s="51"/>
      <c r="E77" s="55"/>
      <c r="F77" s="51"/>
      <c r="G77" s="51"/>
      <c r="H77" s="51"/>
      <c r="I77" s="51"/>
      <c r="J77" s="51"/>
      <c r="K77" s="51">
        <v>20</v>
      </c>
      <c r="L77" s="51"/>
      <c r="M77" s="51"/>
      <c r="N77" s="51"/>
      <c r="O77" s="12"/>
    </row>
    <row r="78" spans="1:20" ht="19.899999999999999" customHeight="1" x14ac:dyDescent="0.5">
      <c r="A78" s="15" t="s">
        <v>66</v>
      </c>
      <c r="B78" s="13" t="s">
        <v>25</v>
      </c>
      <c r="C78" s="51">
        <f t="shared" si="2"/>
        <v>20</v>
      </c>
      <c r="D78" s="51"/>
      <c r="E78" s="55"/>
      <c r="F78" s="51"/>
      <c r="G78" s="51"/>
      <c r="H78" s="51"/>
      <c r="I78" s="51"/>
      <c r="J78" s="51"/>
      <c r="K78" s="51">
        <v>20</v>
      </c>
      <c r="L78" s="51"/>
      <c r="M78" s="51"/>
      <c r="N78" s="51"/>
      <c r="O78" s="12"/>
    </row>
    <row r="79" spans="1:20" ht="19.899999999999999" customHeight="1" x14ac:dyDescent="0.5">
      <c r="A79" s="15" t="s">
        <v>67</v>
      </c>
      <c r="B79" s="13" t="s">
        <v>26</v>
      </c>
      <c r="C79" s="51">
        <f t="shared" si="2"/>
        <v>20</v>
      </c>
      <c r="D79" s="51"/>
      <c r="E79" s="55"/>
      <c r="F79" s="51"/>
      <c r="G79" s="51"/>
      <c r="H79" s="51"/>
      <c r="I79" s="51"/>
      <c r="J79" s="51"/>
      <c r="K79" s="51">
        <v>20</v>
      </c>
      <c r="L79" s="51"/>
      <c r="M79" s="51"/>
      <c r="N79" s="51"/>
      <c r="O79" s="12"/>
    </row>
    <row r="80" spans="1:20" ht="19.899999999999999" customHeight="1" x14ac:dyDescent="0.5">
      <c r="A80" s="15" t="s">
        <v>68</v>
      </c>
      <c r="B80" s="13" t="s">
        <v>27</v>
      </c>
      <c r="C80" s="51">
        <f t="shared" si="2"/>
        <v>20</v>
      </c>
      <c r="D80" s="51"/>
      <c r="E80" s="55"/>
      <c r="F80" s="51"/>
      <c r="G80" s="51"/>
      <c r="H80" s="51"/>
      <c r="I80" s="51"/>
      <c r="J80" s="51"/>
      <c r="K80" s="51">
        <v>20</v>
      </c>
      <c r="L80" s="51"/>
      <c r="M80" s="51"/>
      <c r="N80" s="51"/>
      <c r="O80" s="12"/>
    </row>
    <row r="81" spans="1:15" ht="19.899999999999999" customHeight="1" x14ac:dyDescent="0.5">
      <c r="A81" s="15" t="s">
        <v>69</v>
      </c>
      <c r="B81" s="13" t="s">
        <v>28</v>
      </c>
      <c r="C81" s="51">
        <f t="shared" si="2"/>
        <v>20</v>
      </c>
      <c r="D81" s="51"/>
      <c r="E81" s="55"/>
      <c r="F81" s="51"/>
      <c r="G81" s="51"/>
      <c r="H81" s="51"/>
      <c r="I81" s="51"/>
      <c r="J81" s="51"/>
      <c r="K81" s="51">
        <v>20</v>
      </c>
      <c r="L81" s="51"/>
      <c r="M81" s="51"/>
      <c r="N81" s="51"/>
      <c r="O81" s="12"/>
    </row>
    <row r="82" spans="1:15" ht="19.899999999999999" customHeight="1" x14ac:dyDescent="0.5">
      <c r="A82" s="15" t="s">
        <v>70</v>
      </c>
      <c r="B82" s="13" t="s">
        <v>29</v>
      </c>
      <c r="C82" s="51">
        <f t="shared" si="2"/>
        <v>20</v>
      </c>
      <c r="D82" s="51"/>
      <c r="E82" s="55"/>
      <c r="F82" s="51"/>
      <c r="G82" s="51"/>
      <c r="H82" s="51"/>
      <c r="I82" s="51"/>
      <c r="J82" s="51"/>
      <c r="K82" s="51">
        <v>20</v>
      </c>
      <c r="L82" s="51"/>
      <c r="M82" s="51"/>
      <c r="N82" s="51"/>
      <c r="O82" s="12"/>
    </row>
    <row r="83" spans="1:15" ht="19.899999999999999" customHeight="1" x14ac:dyDescent="0.5">
      <c r="A83" s="8">
        <v>2</v>
      </c>
      <c r="B83" s="9" t="s">
        <v>48</v>
      </c>
      <c r="C83" s="52">
        <f t="shared" si="2"/>
        <v>220</v>
      </c>
      <c r="D83" s="52">
        <f t="shared" ref="D83:L83" si="15">SUM(D84:D95)</f>
        <v>0</v>
      </c>
      <c r="E83" s="52">
        <f t="shared" si="15"/>
        <v>0</v>
      </c>
      <c r="F83" s="52">
        <f t="shared" si="15"/>
        <v>0</v>
      </c>
      <c r="G83" s="52">
        <f t="shared" si="15"/>
        <v>0</v>
      </c>
      <c r="H83" s="52">
        <f t="shared" si="15"/>
        <v>0</v>
      </c>
      <c r="I83" s="52">
        <f t="shared" si="15"/>
        <v>0</v>
      </c>
      <c r="J83" s="52"/>
      <c r="K83" s="52">
        <f t="shared" si="15"/>
        <v>0</v>
      </c>
      <c r="L83" s="52">
        <f t="shared" si="15"/>
        <v>220</v>
      </c>
      <c r="M83" s="52">
        <f t="shared" ref="M83:N83" si="16">M84</f>
        <v>0</v>
      </c>
      <c r="N83" s="52">
        <f t="shared" si="16"/>
        <v>0</v>
      </c>
      <c r="O83" s="25"/>
    </row>
    <row r="84" spans="1:15" x14ac:dyDescent="0.5">
      <c r="A84" s="15" t="s">
        <v>71</v>
      </c>
      <c r="B84" s="21" t="s">
        <v>56</v>
      </c>
      <c r="C84" s="51">
        <f t="shared" si="2"/>
        <v>110</v>
      </c>
      <c r="D84" s="51"/>
      <c r="E84" s="51"/>
      <c r="F84" s="51"/>
      <c r="G84" s="51"/>
      <c r="H84" s="51"/>
      <c r="I84" s="51"/>
      <c r="J84" s="51"/>
      <c r="K84" s="51"/>
      <c r="L84" s="51">
        <v>110</v>
      </c>
      <c r="M84" s="51"/>
      <c r="N84" s="51"/>
      <c r="O84" s="22"/>
    </row>
    <row r="85" spans="1:15" x14ac:dyDescent="0.5">
      <c r="A85" s="15" t="s">
        <v>72</v>
      </c>
      <c r="B85" s="11" t="s">
        <v>19</v>
      </c>
      <c r="C85" s="51">
        <f t="shared" si="2"/>
        <v>10</v>
      </c>
      <c r="D85" s="51"/>
      <c r="E85" s="55"/>
      <c r="F85" s="51"/>
      <c r="G85" s="51"/>
      <c r="H85" s="51"/>
      <c r="I85" s="51"/>
      <c r="J85" s="51"/>
      <c r="K85" s="51"/>
      <c r="L85" s="51">
        <v>10</v>
      </c>
      <c r="M85" s="51"/>
      <c r="N85" s="51"/>
      <c r="O85" s="14"/>
    </row>
    <row r="86" spans="1:15" x14ac:dyDescent="0.5">
      <c r="A86" s="15" t="s">
        <v>73</v>
      </c>
      <c r="B86" s="13" t="s">
        <v>20</v>
      </c>
      <c r="C86" s="51">
        <f t="shared" si="2"/>
        <v>10</v>
      </c>
      <c r="D86" s="51"/>
      <c r="E86" s="55"/>
      <c r="F86" s="51"/>
      <c r="G86" s="51"/>
      <c r="H86" s="51"/>
      <c r="I86" s="51"/>
      <c r="J86" s="51"/>
      <c r="K86" s="51"/>
      <c r="L86" s="51">
        <v>10</v>
      </c>
      <c r="M86" s="51"/>
      <c r="N86" s="51"/>
      <c r="O86" s="14"/>
    </row>
    <row r="87" spans="1:15" x14ac:dyDescent="0.5">
      <c r="A87" s="15" t="s">
        <v>74</v>
      </c>
      <c r="B87" s="13" t="s">
        <v>21</v>
      </c>
      <c r="C87" s="51">
        <f t="shared" si="2"/>
        <v>10</v>
      </c>
      <c r="D87" s="51"/>
      <c r="E87" s="55"/>
      <c r="F87" s="51"/>
      <c r="G87" s="51"/>
      <c r="H87" s="51"/>
      <c r="I87" s="51"/>
      <c r="J87" s="51"/>
      <c r="K87" s="51"/>
      <c r="L87" s="51">
        <v>10</v>
      </c>
      <c r="M87" s="51"/>
      <c r="N87" s="51"/>
      <c r="O87" s="14"/>
    </row>
    <row r="88" spans="1:15" x14ac:dyDescent="0.5">
      <c r="A88" s="15" t="s">
        <v>75</v>
      </c>
      <c r="B88" s="13" t="s">
        <v>22</v>
      </c>
      <c r="C88" s="51">
        <f t="shared" si="2"/>
        <v>10</v>
      </c>
      <c r="D88" s="51"/>
      <c r="E88" s="55"/>
      <c r="F88" s="51"/>
      <c r="G88" s="51"/>
      <c r="H88" s="51"/>
      <c r="I88" s="51"/>
      <c r="J88" s="51"/>
      <c r="K88" s="51"/>
      <c r="L88" s="51">
        <v>10</v>
      </c>
      <c r="M88" s="51"/>
      <c r="N88" s="51"/>
      <c r="O88" s="14"/>
    </row>
    <row r="89" spans="1:15" x14ac:dyDescent="0.5">
      <c r="A89" s="15" t="s">
        <v>76</v>
      </c>
      <c r="B89" s="13" t="s">
        <v>23</v>
      </c>
      <c r="C89" s="51">
        <f t="shared" si="2"/>
        <v>10</v>
      </c>
      <c r="D89" s="51"/>
      <c r="E89" s="55"/>
      <c r="F89" s="51"/>
      <c r="G89" s="51"/>
      <c r="H89" s="51"/>
      <c r="I89" s="51"/>
      <c r="J89" s="51"/>
      <c r="K89" s="51"/>
      <c r="L89" s="51">
        <v>10</v>
      </c>
      <c r="M89" s="51"/>
      <c r="N89" s="51"/>
      <c r="O89" s="12"/>
    </row>
    <row r="90" spans="1:15" x14ac:dyDescent="0.5">
      <c r="A90" s="15" t="s">
        <v>77</v>
      </c>
      <c r="B90" s="13" t="s">
        <v>24</v>
      </c>
      <c r="C90" s="51">
        <f t="shared" si="2"/>
        <v>10</v>
      </c>
      <c r="D90" s="51"/>
      <c r="E90" s="55"/>
      <c r="F90" s="51"/>
      <c r="G90" s="51"/>
      <c r="H90" s="51"/>
      <c r="I90" s="51"/>
      <c r="J90" s="51"/>
      <c r="K90" s="51"/>
      <c r="L90" s="51">
        <v>10</v>
      </c>
      <c r="M90" s="51"/>
      <c r="N90" s="51"/>
      <c r="O90" s="12"/>
    </row>
    <row r="91" spans="1:15" x14ac:dyDescent="0.5">
      <c r="A91" s="15" t="s">
        <v>78</v>
      </c>
      <c r="B91" s="13" t="s">
        <v>25</v>
      </c>
      <c r="C91" s="51">
        <f t="shared" si="2"/>
        <v>10</v>
      </c>
      <c r="D91" s="51"/>
      <c r="E91" s="55"/>
      <c r="F91" s="51"/>
      <c r="G91" s="51"/>
      <c r="H91" s="51"/>
      <c r="I91" s="51"/>
      <c r="J91" s="51"/>
      <c r="K91" s="51"/>
      <c r="L91" s="51">
        <v>10</v>
      </c>
      <c r="M91" s="51"/>
      <c r="N91" s="51"/>
      <c r="O91" s="12"/>
    </row>
    <row r="92" spans="1:15" x14ac:dyDescent="0.5">
      <c r="A92" s="15" t="s">
        <v>79</v>
      </c>
      <c r="B92" s="13" t="s">
        <v>26</v>
      </c>
      <c r="C92" s="51">
        <f t="shared" si="2"/>
        <v>10</v>
      </c>
      <c r="D92" s="51"/>
      <c r="E92" s="55"/>
      <c r="F92" s="51"/>
      <c r="G92" s="51"/>
      <c r="H92" s="51"/>
      <c r="I92" s="51"/>
      <c r="J92" s="51"/>
      <c r="K92" s="51"/>
      <c r="L92" s="51">
        <v>10</v>
      </c>
      <c r="M92" s="51"/>
      <c r="N92" s="51"/>
      <c r="O92" s="12"/>
    </row>
    <row r="93" spans="1:15" x14ac:dyDescent="0.5">
      <c r="A93" s="15" t="s">
        <v>80</v>
      </c>
      <c r="B93" s="13" t="s">
        <v>27</v>
      </c>
      <c r="C93" s="51">
        <f t="shared" si="2"/>
        <v>10</v>
      </c>
      <c r="D93" s="51"/>
      <c r="E93" s="55"/>
      <c r="F93" s="51"/>
      <c r="G93" s="51"/>
      <c r="H93" s="51"/>
      <c r="I93" s="51"/>
      <c r="J93" s="51"/>
      <c r="K93" s="51"/>
      <c r="L93" s="51">
        <v>10</v>
      </c>
      <c r="M93" s="51"/>
      <c r="N93" s="51"/>
      <c r="O93" s="12"/>
    </row>
    <row r="94" spans="1:15" x14ac:dyDescent="0.5">
      <c r="A94" s="15" t="s">
        <v>81</v>
      </c>
      <c r="B94" s="13" t="s">
        <v>28</v>
      </c>
      <c r="C94" s="51">
        <f t="shared" si="2"/>
        <v>10</v>
      </c>
      <c r="D94" s="51"/>
      <c r="E94" s="55"/>
      <c r="F94" s="51"/>
      <c r="G94" s="51"/>
      <c r="H94" s="51"/>
      <c r="I94" s="51"/>
      <c r="J94" s="51"/>
      <c r="K94" s="51"/>
      <c r="L94" s="51">
        <v>10</v>
      </c>
      <c r="M94" s="51"/>
      <c r="N94" s="51"/>
      <c r="O94" s="12"/>
    </row>
    <row r="95" spans="1:15" x14ac:dyDescent="0.5">
      <c r="A95" s="15" t="s">
        <v>82</v>
      </c>
      <c r="B95" s="13" t="s">
        <v>29</v>
      </c>
      <c r="C95" s="51">
        <f t="shared" si="2"/>
        <v>10</v>
      </c>
      <c r="D95" s="51"/>
      <c r="E95" s="55"/>
      <c r="F95" s="51"/>
      <c r="G95" s="51"/>
      <c r="H95" s="51"/>
      <c r="I95" s="51"/>
      <c r="J95" s="51"/>
      <c r="K95" s="51"/>
      <c r="L95" s="51">
        <v>10</v>
      </c>
      <c r="M95" s="51"/>
      <c r="N95" s="51"/>
      <c r="O95" s="12"/>
    </row>
    <row r="96" spans="1:15" ht="37.25" customHeight="1" x14ac:dyDescent="0.5">
      <c r="A96" s="23" t="s">
        <v>49</v>
      </c>
      <c r="B96" s="24" t="s">
        <v>50</v>
      </c>
      <c r="C96" s="52">
        <f t="shared" si="2"/>
        <v>988</v>
      </c>
      <c r="D96" s="52">
        <f t="shared" ref="D96:M96" si="17">D97+D99</f>
        <v>0</v>
      </c>
      <c r="E96" s="52">
        <f t="shared" si="17"/>
        <v>0</v>
      </c>
      <c r="F96" s="52">
        <f t="shared" si="17"/>
        <v>0</v>
      </c>
      <c r="G96" s="52">
        <f t="shared" si="17"/>
        <v>0</v>
      </c>
      <c r="H96" s="52">
        <f t="shared" si="17"/>
        <v>0</v>
      </c>
      <c r="I96" s="52">
        <f t="shared" si="17"/>
        <v>0</v>
      </c>
      <c r="J96" s="52"/>
      <c r="K96" s="52"/>
      <c r="L96" s="52"/>
      <c r="M96" s="52">
        <f t="shared" si="17"/>
        <v>675</v>
      </c>
      <c r="N96" s="52">
        <f>N97+N99</f>
        <v>313</v>
      </c>
      <c r="O96" s="6"/>
    </row>
    <row r="97" spans="1:15" x14ac:dyDescent="0.5">
      <c r="A97" s="26">
        <v>1</v>
      </c>
      <c r="B97" s="27" t="s">
        <v>51</v>
      </c>
      <c r="C97" s="52">
        <f t="shared" si="2"/>
        <v>218</v>
      </c>
      <c r="D97" s="57">
        <f t="shared" ref="D97:I97" si="18">D98</f>
        <v>0</v>
      </c>
      <c r="E97" s="57">
        <f t="shared" si="18"/>
        <v>0</v>
      </c>
      <c r="F97" s="57">
        <f t="shared" si="18"/>
        <v>0</v>
      </c>
      <c r="G97" s="57">
        <f t="shared" si="18"/>
        <v>0</v>
      </c>
      <c r="H97" s="57">
        <f t="shared" si="18"/>
        <v>0</v>
      </c>
      <c r="I97" s="57">
        <f t="shared" si="18"/>
        <v>0</v>
      </c>
      <c r="J97" s="57"/>
      <c r="K97" s="57"/>
      <c r="L97" s="57"/>
      <c r="M97" s="57">
        <f>M98</f>
        <v>125</v>
      </c>
      <c r="N97" s="57">
        <f>N98</f>
        <v>93</v>
      </c>
      <c r="O97" s="25"/>
    </row>
    <row r="98" spans="1:15" x14ac:dyDescent="0.5">
      <c r="A98" s="20" t="s">
        <v>59</v>
      </c>
      <c r="B98" s="21" t="s">
        <v>56</v>
      </c>
      <c r="C98" s="51">
        <f t="shared" ref="C98:C110" si="19">SUM(D98:N98)</f>
        <v>218</v>
      </c>
      <c r="D98" s="56"/>
      <c r="E98" s="56"/>
      <c r="F98" s="56"/>
      <c r="G98" s="56"/>
      <c r="H98" s="56"/>
      <c r="I98" s="56"/>
      <c r="J98" s="56"/>
      <c r="K98" s="56"/>
      <c r="L98" s="56"/>
      <c r="M98" s="56">
        <f>675-550</f>
        <v>125</v>
      </c>
      <c r="N98" s="56">
        <f>313-220</f>
        <v>93</v>
      </c>
      <c r="O98" s="22"/>
    </row>
    <row r="99" spans="1:15" x14ac:dyDescent="0.5">
      <c r="A99" s="26">
        <v>2</v>
      </c>
      <c r="B99" s="27" t="s">
        <v>52</v>
      </c>
      <c r="C99" s="52">
        <f t="shared" si="19"/>
        <v>770</v>
      </c>
      <c r="D99" s="57">
        <f t="shared" ref="D99:M99" si="20">SUM(D100:D110)</f>
        <v>0</v>
      </c>
      <c r="E99" s="57">
        <f t="shared" si="20"/>
        <v>0</v>
      </c>
      <c r="F99" s="57">
        <f t="shared" si="20"/>
        <v>0</v>
      </c>
      <c r="G99" s="57">
        <f t="shared" si="20"/>
        <v>0</v>
      </c>
      <c r="H99" s="57">
        <f t="shared" si="20"/>
        <v>0</v>
      </c>
      <c r="I99" s="57">
        <f t="shared" si="20"/>
        <v>0</v>
      </c>
      <c r="J99" s="57"/>
      <c r="K99" s="57"/>
      <c r="L99" s="57"/>
      <c r="M99" s="57">
        <f t="shared" si="20"/>
        <v>550</v>
      </c>
      <c r="N99" s="57">
        <f>SUM(N100:N110)</f>
        <v>220</v>
      </c>
      <c r="O99" s="22"/>
    </row>
    <row r="100" spans="1:15" x14ac:dyDescent="0.5">
      <c r="A100" s="20" t="s">
        <v>71</v>
      </c>
      <c r="B100" s="11" t="s">
        <v>19</v>
      </c>
      <c r="C100" s="51">
        <f t="shared" si="19"/>
        <v>70</v>
      </c>
      <c r="D100" s="56"/>
      <c r="E100" s="56"/>
      <c r="F100" s="56"/>
      <c r="G100" s="56"/>
      <c r="H100" s="56"/>
      <c r="I100" s="56"/>
      <c r="J100" s="56"/>
      <c r="K100" s="56"/>
      <c r="L100" s="56"/>
      <c r="M100" s="51">
        <v>50</v>
      </c>
      <c r="N100" s="51">
        <v>20</v>
      </c>
      <c r="O100" s="22"/>
    </row>
    <row r="101" spans="1:15" x14ac:dyDescent="0.5">
      <c r="A101" s="20" t="s">
        <v>72</v>
      </c>
      <c r="B101" s="13" t="s">
        <v>20</v>
      </c>
      <c r="C101" s="51">
        <f t="shared" si="19"/>
        <v>70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1">
        <v>50</v>
      </c>
      <c r="N101" s="51">
        <v>20</v>
      </c>
      <c r="O101" s="22"/>
    </row>
    <row r="102" spans="1:15" x14ac:dyDescent="0.5">
      <c r="A102" s="20" t="s">
        <v>73</v>
      </c>
      <c r="B102" s="13" t="s">
        <v>21</v>
      </c>
      <c r="C102" s="51">
        <f t="shared" si="19"/>
        <v>70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1">
        <v>50</v>
      </c>
      <c r="N102" s="51">
        <v>20</v>
      </c>
      <c r="O102" s="22"/>
    </row>
    <row r="103" spans="1:15" x14ac:dyDescent="0.5">
      <c r="A103" s="20" t="s">
        <v>74</v>
      </c>
      <c r="B103" s="13" t="s">
        <v>22</v>
      </c>
      <c r="C103" s="51">
        <f t="shared" si="19"/>
        <v>70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1">
        <v>50</v>
      </c>
      <c r="N103" s="51">
        <v>20</v>
      </c>
      <c r="O103" s="22"/>
    </row>
    <row r="104" spans="1:15" x14ac:dyDescent="0.5">
      <c r="A104" s="20" t="s">
        <v>75</v>
      </c>
      <c r="B104" s="13" t="s">
        <v>23</v>
      </c>
      <c r="C104" s="51">
        <f t="shared" si="19"/>
        <v>70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1">
        <v>50</v>
      </c>
      <c r="N104" s="51">
        <v>20</v>
      </c>
      <c r="O104" s="22"/>
    </row>
    <row r="105" spans="1:15" x14ac:dyDescent="0.5">
      <c r="A105" s="20" t="s">
        <v>76</v>
      </c>
      <c r="B105" s="13" t="s">
        <v>24</v>
      </c>
      <c r="C105" s="51">
        <f t="shared" si="19"/>
        <v>70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1">
        <v>50</v>
      </c>
      <c r="N105" s="51">
        <v>20</v>
      </c>
      <c r="O105" s="22"/>
    </row>
    <row r="106" spans="1:15" x14ac:dyDescent="0.5">
      <c r="A106" s="20" t="s">
        <v>77</v>
      </c>
      <c r="B106" s="13" t="s">
        <v>25</v>
      </c>
      <c r="C106" s="51">
        <f t="shared" si="19"/>
        <v>70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1">
        <v>50</v>
      </c>
      <c r="N106" s="51">
        <v>20</v>
      </c>
      <c r="O106" s="22"/>
    </row>
    <row r="107" spans="1:15" x14ac:dyDescent="0.5">
      <c r="A107" s="20" t="s">
        <v>78</v>
      </c>
      <c r="B107" s="13" t="s">
        <v>26</v>
      </c>
      <c r="C107" s="51">
        <f t="shared" si="19"/>
        <v>70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1">
        <v>50</v>
      </c>
      <c r="N107" s="51">
        <v>20</v>
      </c>
      <c r="O107" s="22"/>
    </row>
    <row r="108" spans="1:15" x14ac:dyDescent="0.5">
      <c r="A108" s="20" t="s">
        <v>79</v>
      </c>
      <c r="B108" s="13" t="s">
        <v>27</v>
      </c>
      <c r="C108" s="51">
        <f t="shared" si="19"/>
        <v>70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1">
        <v>50</v>
      </c>
      <c r="N108" s="51">
        <v>20</v>
      </c>
      <c r="O108" s="22"/>
    </row>
    <row r="109" spans="1:15" x14ac:dyDescent="0.5">
      <c r="A109" s="20" t="s">
        <v>80</v>
      </c>
      <c r="B109" s="13" t="s">
        <v>28</v>
      </c>
      <c r="C109" s="51">
        <f t="shared" si="19"/>
        <v>70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1">
        <v>50</v>
      </c>
      <c r="N109" s="51">
        <v>20</v>
      </c>
      <c r="O109" s="22"/>
    </row>
    <row r="110" spans="1:15" x14ac:dyDescent="0.5">
      <c r="A110" s="20" t="s">
        <v>81</v>
      </c>
      <c r="B110" s="13" t="s">
        <v>29</v>
      </c>
      <c r="C110" s="51">
        <f t="shared" si="19"/>
        <v>70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1">
        <v>50</v>
      </c>
      <c r="N110" s="51">
        <v>20</v>
      </c>
      <c r="O110" s="28"/>
    </row>
  </sheetData>
  <mergeCells count="10">
    <mergeCell ref="A1:O1"/>
    <mergeCell ref="A3:N3"/>
    <mergeCell ref="A2:O2"/>
    <mergeCell ref="A5:A7"/>
    <mergeCell ref="B5:B7"/>
    <mergeCell ref="C5:N5"/>
    <mergeCell ref="O5:O7"/>
    <mergeCell ref="C6:C7"/>
    <mergeCell ref="D6:N6"/>
    <mergeCell ref="N4:O4"/>
  </mergeCells>
  <phoneticPr fontId="7" type="noConversion"/>
  <pageMargins left="0.39370078740157483" right="0.35433070866141736" top="0.51181102362204722" bottom="0.43307086614173229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01</vt:lpstr>
      <vt:lpstr>PL 02</vt:lpstr>
      <vt:lpstr>'PL 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2025-04-22T02:59:43Z</cp:lastPrinted>
  <dcterms:created xsi:type="dcterms:W3CDTF">2025-04-14T08:12:52Z</dcterms:created>
  <dcterms:modified xsi:type="dcterms:W3CDTF">2025-04-22T02:59:45Z</dcterms:modified>
</cp:coreProperties>
</file>