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activeTab="1"/>
  </bookViews>
  <sheets>
    <sheet name="PL1" sheetId="8" r:id="rId1"/>
    <sheet name="PL2 - TH 31-10" sheetId="6" r:id="rId2"/>
    <sheet name="PL3 - KH 2024-2025" sheetId="7" r:id="rId3"/>
  </sheets>
  <definedNames>
    <definedName name="_xlnm.Print_Area" localSheetId="1">'PL2 - TH 31-10'!$A$1:$N$20</definedName>
    <definedName name="_xlnm.Print_Area" localSheetId="2">'PL3 - KH 2024-2025'!$A$1:$AA$21</definedName>
  </definedNames>
  <calcPr calcId="162913"/>
</workbook>
</file>

<file path=xl/calcChain.xml><?xml version="1.0" encoding="utf-8"?>
<calcChain xmlns="http://schemas.openxmlformats.org/spreadsheetml/2006/main">
  <c r="AA10" i="7" l="1"/>
  <c r="P10" i="7"/>
  <c r="O10" i="7"/>
  <c r="N17" i="6"/>
  <c r="I17" i="6"/>
  <c r="P15" i="6"/>
  <c r="D17" i="6"/>
  <c r="C17" i="6"/>
  <c r="U10" i="7"/>
  <c r="I10" i="7"/>
  <c r="I11" i="6" l="1"/>
  <c r="D11" i="6"/>
  <c r="I12" i="6"/>
  <c r="D12" i="6"/>
  <c r="I13" i="6"/>
  <c r="D13" i="6"/>
  <c r="C15" i="7"/>
  <c r="Y14" i="7"/>
  <c r="U14" i="7" s="1"/>
  <c r="T14" i="7"/>
  <c r="S14" i="7"/>
  <c r="P14" i="7" s="1"/>
  <c r="Z14" i="7" s="1"/>
  <c r="AA14" i="7" s="1"/>
  <c r="O14" i="7"/>
  <c r="M14" i="7"/>
  <c r="I14" i="7" s="1"/>
  <c r="H14" i="7"/>
  <c r="D14" i="7" s="1"/>
  <c r="G14" i="7"/>
  <c r="C14" i="7"/>
  <c r="U13" i="7"/>
  <c r="P13" i="7"/>
  <c r="I13" i="7"/>
  <c r="D13" i="7"/>
  <c r="U12" i="7"/>
  <c r="Z12" i="7" s="1"/>
  <c r="P12" i="7"/>
  <c r="I12" i="7"/>
  <c r="D12" i="7"/>
  <c r="U11" i="7"/>
  <c r="P11" i="7"/>
  <c r="I11" i="7"/>
  <c r="D11" i="7"/>
  <c r="N15" i="6"/>
  <c r="I10" i="6"/>
  <c r="D10" i="6"/>
  <c r="N14" i="7" l="1"/>
  <c r="N11" i="7"/>
  <c r="O11" i="7" s="1"/>
  <c r="N13" i="7"/>
  <c r="O13" i="7" s="1"/>
  <c r="AA13" i="7" s="1"/>
  <c r="Z13" i="7"/>
  <c r="N12" i="7"/>
  <c r="O12" i="7" s="1"/>
  <c r="AA12" i="7" s="1"/>
  <c r="Z11" i="7"/>
  <c r="N11" i="6"/>
  <c r="N13" i="6"/>
  <c r="N10" i="6"/>
  <c r="N12" i="6"/>
  <c r="AA11" i="7" l="1"/>
</calcChain>
</file>

<file path=xl/sharedStrings.xml><?xml version="1.0" encoding="utf-8"?>
<sst xmlns="http://schemas.openxmlformats.org/spreadsheetml/2006/main" count="147" uniqueCount="90">
  <si>
    <t>STT</t>
  </si>
  <si>
    <t>Đơn vị: Triệu đồng</t>
  </si>
  <si>
    <t>TÊN QUỸ</t>
  </si>
  <si>
    <t>Chênh lệch nguồn trong năm</t>
  </si>
  <si>
    <t>Tổng số</t>
  </si>
  <si>
    <t>Tr.đó Bổ sung vốn điều lệ (nếu có)</t>
  </si>
  <si>
    <t>A</t>
  </si>
  <si>
    <t>B</t>
  </si>
  <si>
    <t>Ghi chú:</t>
  </si>
  <si>
    <t>(2) Phạm vi bao gồm vốn thu hồi nợ vay, NSNN cấp, vốn huy động, đóng góp của các tổ chức, cá nhân, thu tài chính quỹ.</t>
  </si>
  <si>
    <t xml:space="preserve">(1) Không bao gồm các quỹ do Bảo hiểm xã hội Việt Nam quản lý. </t>
  </si>
  <si>
    <t>Tổng số sử dụng trong năm (3)</t>
  </si>
  <si>
    <t>Thu trả nợ vay, hoàn ứng</t>
  </si>
  <si>
    <t>thu khác (lãi tiền gửi, cho vay, phí ứng vốn, …)</t>
  </si>
  <si>
    <t xml:space="preserve">thu viện trợ, tài trợ </t>
  </si>
  <si>
    <t>Tổng nguồn thu phát sinh trong năm (2)</t>
  </si>
  <si>
    <t>chi cho vay, ứng vốn</t>
  </si>
  <si>
    <t>chi thực hiện nhiệm vụ viện trợ, tài trợ, hỗ trợ</t>
  </si>
  <si>
    <t>2a</t>
  </si>
  <si>
    <t>2b</t>
  </si>
  <si>
    <t>2c</t>
  </si>
  <si>
    <t>2d</t>
  </si>
  <si>
    <t>3a</t>
  </si>
  <si>
    <t>3b</t>
  </si>
  <si>
    <t>3c</t>
  </si>
  <si>
    <t>3d</t>
  </si>
  <si>
    <t>4=2-3</t>
  </si>
  <si>
    <t>5=1+4</t>
  </si>
  <si>
    <t>chi hoạt động cho bộ máy (bao gồm nghĩa vụ NSNN, …)</t>
  </si>
  <si>
    <t>6a</t>
  </si>
  <si>
    <t>6b</t>
  </si>
  <si>
    <t>6c</t>
  </si>
  <si>
    <t>6d</t>
  </si>
  <si>
    <t>7a</t>
  </si>
  <si>
    <t>7b</t>
  </si>
  <si>
    <t>7c</t>
  </si>
  <si>
    <t>7d</t>
  </si>
  <si>
    <t>8=6-7</t>
  </si>
  <si>
    <t>9=5+8</t>
  </si>
  <si>
    <t>Tr.đó thu hỗ trợ từ NSNN (nếu có)</t>
  </si>
  <si>
    <t>DƯ NGUỒN ĐẾN 31/12/2023</t>
  </si>
  <si>
    <t>(3) Phạm vi bao gồm cho vay đầu tư; hỗ trợ lãi suất; tài trợ không hoàn lại; chi tài chính Quỹ, bao gồm cả chênh lệch thu lớn hơn chi Quỹ (nếu có)</t>
  </si>
  <si>
    <t>DƯ NGUỒN ĐẾN 31/12/2024</t>
  </si>
  <si>
    <t>ƯỚC THỰC HIỆN NĂM 2024</t>
  </si>
  <si>
    <t>KẾ HOẠCH NĂM 2025</t>
  </si>
  <si>
    <t>DƯ NGUỒN ĐẾN 31/12/2025</t>
  </si>
  <si>
    <t>UBND HUYỆN TU MƠ RÔNG</t>
  </si>
  <si>
    <t>TÌNH HÌNH THỰC HIỆN KẾ HOẠCH TÀI CHÍNH CỦA CÁC QUỸ TÀI CHÍNH NHÀ NƯỚC NGOÀI NGÂN SÁCH (1) TÍNH ĐẾN NGÀY 31 THÁNG 10 NĂM 2024</t>
  </si>
  <si>
    <t>THỰC HIỆN NĂM 2024 (TÍNH ĐẾN NGÀY 30 THÁNG 09 NĂM 2024)</t>
  </si>
  <si>
    <t>Quỹ Khuyến học</t>
  </si>
  <si>
    <t>Quỹ Phòng chống thiên tai</t>
  </si>
  <si>
    <t>Quỹ Vì người nghèo</t>
  </si>
  <si>
    <t>Quỹ Đền ơn đáp nghĩa</t>
  </si>
  <si>
    <t>Quỹ Bảo vệ trẻ em</t>
  </si>
  <si>
    <t>Quỹ Bảo vệ và phát triển rừng</t>
  </si>
  <si>
    <t>KẾ HOẠCH TÀI CHÍNH CỦA CÁC QUỸ TÀI CHÍNH NHÀ NƯỚC NGOÀI NGÂN SÁCH (1) NĂM 2024-2025</t>
  </si>
  <si>
    <t>Tổng cộng</t>
  </si>
  <si>
    <t>Phụ lục số 01</t>
  </si>
  <si>
    <t xml:space="preserve">CƠ SỞ PHÁP LÝ THÀNH LẬP CÁC QUỸ TÀI CHÍNH NGOÀI NGÂN SÁCH </t>
  </si>
  <si>
    <t>(Kèm theo Báo cáo số                /BC-UBND ngày     tháng     năm 2023 của UBND huyện Tu Mơ Rông)</t>
  </si>
  <si>
    <t>Nội dung</t>
  </si>
  <si>
    <t>Năm thành lập</t>
  </si>
  <si>
    <t>Cơ quan pháp lý thành lập Quỹ (căn cứ Nghị định, Quyết định của Thủ tướng, Thông tư, Nghị quyết HĐND...)</t>
  </si>
  <si>
    <t>Văn bản của cấp thẩm quyền thành lập Quỹ (Quyết định...)</t>
  </si>
  <si>
    <t>Cơ quan, đơn vị quản lý Quỹ trực tiếp</t>
  </si>
  <si>
    <t>Quỹ vì người nghèo</t>
  </si>
  <si>
    <t>Quyết định số1198/QĐ-MTTW-ĐCT ngày 29/12/2016 của Đoàn Chủ tịch Uỷ ban MTTQVN về việc ban hành qui chế vận động, quản lý và sử dụng quỹ "Vì người nghèo" sửa đổi năm 2016, ngày 15/12//2000 của Ủy ban TW MTTQVN</t>
  </si>
  <si>
    <t>Quyết định số 47-QĐ/MTTQ-BTT, ngày 01/04/2013 của BTT Ủy ban MTTQVN huyện Tu Mơ Rôngvề việc kiện toán Ban vận động "Quỹ vì người nghèo" huyện.</t>
  </si>
  <si>
    <t>Ủy ban Mặt trận Tổ quốc Việt Nam huyện Tu Mơ Rông</t>
  </si>
  <si>
    <t>Quỹ khuyến học</t>
  </si>
  <si>
    <t>Năm 2012</t>
  </si>
  <si>
    <t xml:space="preserve">Quyết định số 183/QĐ-TTg ngày 07/9/1999 về thành lập quỹ Khuyến học Việt Nam.
Quyết định số 123/QĐ-TC ngày 11/10/1999 của Bộ Tài chính về Điều lệ quỹ Khuyến học Việt Nam.
Nghị định số 45/2010/NĐ-CP ngày 21/4/2010 của Chính phủ quy định về tổ chức, hoạt động và quản lí Hội; 
Nghị định số 33/2012/NĐ-CP ngày 13/4/2012 của chính phủ sửa đổi, bổ sung một số điều của Nghị định số 45/2010/NĐ-CP; 
</t>
  </si>
  <si>
    <t>Quyết định số 325/QĐ-CT ngày 23/6/2010 của Chủ tịch UBND tỉnh Kon Tum về việc ủy quyền cho Chủ tịch UBND các huyện, thành phố trong việc quản lý Hội trên địa bàn.</t>
  </si>
  <si>
    <t>Phòng Giáo dục và Đào tạo</t>
  </si>
  <si>
    <t>Quỹ bảo trợ trẻ em</t>
  </si>
  <si>
    <t>Năm 2009</t>
  </si>
  <si>
    <t>Thông tư 87/2008/TT-BTC ngày 08/10/2008 của Bộ Tài chính về việc hướng dẫn quản lý và sử dụng quỹ Bảo trợ trẻ em
Quyết định số 136/QĐ-UBND, ngày 06/3/2013 của UBND tỉnh v/v ban hành CT hành động vì trẻ em giai đoạn 2013 - 2020</t>
  </si>
  <si>
    <t>Quyết định số 705/QĐ-UBND, ngày 26/7/2016 của UBND huyện Tu Mơ Rông</t>
  </si>
  <si>
    <t>Phòng LĐ-TB&amp;XH</t>
  </si>
  <si>
    <t>Quỹ đền ơn 
đáp nghĩa</t>
  </si>
  <si>
    <t>Nghị định số 45/2006/NĐ-CP, ngày 28/04/2008 của Chính phủ.
Nghị định số 31/2013/NĐ-CP, ngày 09/4/2013 của Chính phủ quy định chi tiết hướng dẫn thi hành một số điều của Pháp lệnh ưu đãi NCC với cách mạng</t>
  </si>
  <si>
    <t>Quyết định số 767/QĐ-UBND, ngày 20/10/2016 của UBND huyện Tu Mơ Rông</t>
  </si>
  <si>
    <t>Quyết định số 387/QĐ-UBND ngày 14/4/2016 của UBND tỉnh Kon Tum</t>
  </si>
  <si>
    <t>Kế hoạch số 70/KH-UBND ngày 28/04/2021 về việc thu Quỹ Phòng, chống thiên tai huyện Tu Mơ Rông</t>
  </si>
  <si>
    <t>Phòng Nông nghiệp và Phát triển Nông thôn huyện</t>
  </si>
  <si>
    <t>Tiền DVMTR của UBND cấp xã quản lý</t>
  </si>
  <si>
    <t>Nghị định 156/2018/NĐ-CP ngày 16/11/2018 của Chính phủ quy định chi tiết thi hành một số điều của Luật Lâm nghiệp</t>
  </si>
  <si>
    <t>UBND các xã</t>
  </si>
  <si>
    <t>Phụ lục số 03</t>
  </si>
  <si>
    <t>Phụ lục số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</si>
</sst>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theme="1"/>
      <name val="Calibri"/>
      <family val="2"/>
      <scheme val="minor"/>
    </font>
    <font>
      <sz val="10"/>
      <name val="Arial"/>
      <family val="2"/>
    </font>
    <font>
      <sz val="11"/>
      <name val="Arial Narrow"/>
      <family val="2"/>
    </font>
    <font>
      <b/>
      <sz val="11"/>
      <name val="Arial Narrow"/>
      <family val="2"/>
    </font>
    <font>
      <sz val="11"/>
      <name val="Times New Roman"/>
      <family val="1"/>
    </font>
    <font>
      <b/>
      <sz val="11"/>
      <name val="Times New Roman"/>
      <family val="1"/>
    </font>
    <font>
      <sz val="10"/>
      <name val="Times New Roman"/>
      <family val="1"/>
    </font>
    <font>
      <sz val="11"/>
      <color theme="1"/>
      <name val="Calibri"/>
      <family val="2"/>
      <scheme val="minor"/>
    </font>
    <font>
      <b/>
      <u/>
      <sz val="11"/>
      <name val="Times New Roman"/>
      <family val="1"/>
    </font>
    <font>
      <b/>
      <sz val="10"/>
      <name val="Times New Roman"/>
      <family val="1"/>
    </font>
    <font>
      <i/>
      <sz val="10"/>
      <name val="Times New Roman"/>
      <family val="1"/>
    </font>
    <font>
      <b/>
      <sz val="10"/>
      <color rgb="FF0000CC"/>
      <name val="Times New Roman"/>
      <family val="1"/>
    </font>
    <font>
      <sz val="10"/>
      <color rgb="FF0000CC"/>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5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xf numFmtId="0" fontId="4" fillId="0" borderId="0" xfId="0" applyFont="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43" fontId="9" fillId="0" borderId="2" xfId="2" applyFont="1" applyBorder="1" applyAlignment="1">
      <alignment horizontal="right"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43" fontId="9" fillId="0" borderId="4" xfId="2" applyFont="1" applyBorder="1" applyAlignment="1">
      <alignment horizontal="right" vertical="center" wrapText="1"/>
    </xf>
    <xf numFmtId="2" fontId="6" fillId="0" borderId="3" xfId="0" applyNumberFormat="1" applyFont="1" applyBorder="1" applyAlignment="1">
      <alignment horizontal="right" vertical="center" wrapText="1"/>
    </xf>
    <xf numFmtId="43" fontId="6" fillId="0" borderId="5" xfId="2" applyFont="1" applyBorder="1" applyAlignment="1">
      <alignment horizontal="center" vertical="center" wrapText="1"/>
    </xf>
    <xf numFmtId="43" fontId="6" fillId="0" borderId="2" xfId="2" applyNumberFormat="1" applyFont="1" applyBorder="1" applyAlignment="1">
      <alignment horizontal="center" vertical="center" wrapText="1"/>
    </xf>
    <xf numFmtId="0" fontId="6" fillId="0" borderId="9" xfId="0" applyFont="1" applyBorder="1" applyAlignment="1">
      <alignment vertical="center" wrapText="1"/>
    </xf>
    <xf numFmtId="43" fontId="6" fillId="0" borderId="9" xfId="2" applyNumberFormat="1" applyFont="1" applyBorder="1" applyAlignment="1">
      <alignment horizontal="center" vertical="center" wrapText="1"/>
    </xf>
    <xf numFmtId="43" fontId="6" fillId="0" borderId="4" xfId="2" applyNumberFormat="1" applyFont="1" applyBorder="1" applyAlignment="1">
      <alignment horizontal="center" vertical="center" wrapText="1"/>
    </xf>
    <xf numFmtId="43" fontId="6" fillId="0" borderId="5" xfId="2" applyNumberFormat="1" applyFont="1" applyBorder="1" applyAlignment="1">
      <alignment horizontal="center" vertical="center" wrapText="1"/>
    </xf>
    <xf numFmtId="43" fontId="9" fillId="0" borderId="3" xfId="2" applyFont="1" applyBorder="1" applyAlignment="1">
      <alignment horizontal="right" vertical="center" wrapText="1"/>
    </xf>
    <xf numFmtId="0" fontId="5" fillId="0" borderId="0" xfId="0" applyFont="1" applyAlignment="1">
      <alignment vertical="center"/>
    </xf>
    <xf numFmtId="0" fontId="6" fillId="0" borderId="1" xfId="0" applyFont="1" applyBorder="1" applyAlignment="1">
      <alignment horizontal="center" vertical="center" wrapText="1"/>
    </xf>
    <xf numFmtId="0" fontId="9" fillId="0" borderId="9" xfId="0" applyFont="1" applyBorder="1" applyAlignment="1">
      <alignment horizontal="center" vertical="center" wrapText="1"/>
    </xf>
    <xf numFmtId="43" fontId="9" fillId="0" borderId="9" xfId="0" applyNumberFormat="1" applyFont="1" applyBorder="1" applyAlignment="1">
      <alignment horizontal="center" vertical="center" wrapText="1"/>
    </xf>
    <xf numFmtId="43" fontId="4" fillId="0" borderId="0" xfId="0" applyNumberFormat="1" applyFont="1" applyAlignment="1">
      <alignment vertical="center"/>
    </xf>
    <xf numFmtId="43" fontId="3" fillId="0" borderId="0" xfId="0" applyNumberFormat="1" applyFont="1" applyAlignment="1">
      <alignment vertical="center"/>
    </xf>
    <xf numFmtId="0" fontId="9" fillId="0" borderId="0" xfId="0" applyFont="1"/>
    <xf numFmtId="0" fontId="6" fillId="0" borderId="0" xfId="0" applyFont="1"/>
    <xf numFmtId="0" fontId="9" fillId="0" borderId="0" xfId="0" applyFont="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11" fillId="0" borderId="0" xfId="0" applyFont="1"/>
    <xf numFmtId="0" fontId="12" fillId="0" borderId="0" xfId="0" applyFont="1"/>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4" fillId="0" borderId="10" xfId="0" applyFont="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cellXfs>
  <cellStyles count="3">
    <cellStyle name="Comma" xfId="2" builtinId="3"/>
    <cellStyle name="Normal" xfId="0" builtinId="0"/>
    <cellStyle name="Normal 2 2" xfId="1"/>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 sqref="F1"/>
    </sheetView>
  </sheetViews>
  <sheetFormatPr defaultRowHeight="13" x14ac:dyDescent="0.3"/>
  <cols>
    <col min="1" max="1" width="5.26953125" style="36" customWidth="1"/>
    <col min="2" max="2" width="17" style="36" customWidth="1"/>
    <col min="3" max="3" width="8.7265625" style="36" customWidth="1"/>
    <col min="4" max="4" width="43.36328125" style="36" customWidth="1"/>
    <col min="5" max="5" width="44.36328125" style="36" customWidth="1"/>
    <col min="6" max="6" width="19.7265625" style="36" customWidth="1"/>
    <col min="7" max="256" width="8.7265625" style="36"/>
    <col min="257" max="257" width="5.26953125" style="36" customWidth="1"/>
    <col min="258" max="258" width="17" style="36" customWidth="1"/>
    <col min="259" max="259" width="8.7265625" style="36" customWidth="1"/>
    <col min="260" max="260" width="40.7265625" style="36" customWidth="1"/>
    <col min="261" max="261" width="50.08984375" style="36" customWidth="1"/>
    <col min="262" max="262" width="21.08984375" style="36" customWidth="1"/>
    <col min="263" max="512" width="8.7265625" style="36"/>
    <col min="513" max="513" width="5.26953125" style="36" customWidth="1"/>
    <col min="514" max="514" width="17" style="36" customWidth="1"/>
    <col min="515" max="515" width="8.7265625" style="36" customWidth="1"/>
    <col min="516" max="516" width="40.7265625" style="36" customWidth="1"/>
    <col min="517" max="517" width="50.08984375" style="36" customWidth="1"/>
    <col min="518" max="518" width="21.08984375" style="36" customWidth="1"/>
    <col min="519" max="768" width="8.7265625" style="36"/>
    <col min="769" max="769" width="5.26953125" style="36" customWidth="1"/>
    <col min="770" max="770" width="17" style="36" customWidth="1"/>
    <col min="771" max="771" width="8.7265625" style="36" customWidth="1"/>
    <col min="772" max="772" width="40.7265625" style="36" customWidth="1"/>
    <col min="773" max="773" width="50.08984375" style="36" customWidth="1"/>
    <col min="774" max="774" width="21.08984375" style="36" customWidth="1"/>
    <col min="775" max="1024" width="8.7265625" style="36"/>
    <col min="1025" max="1025" width="5.26953125" style="36" customWidth="1"/>
    <col min="1026" max="1026" width="17" style="36" customWidth="1"/>
    <col min="1027" max="1027" width="8.7265625" style="36" customWidth="1"/>
    <col min="1028" max="1028" width="40.7265625" style="36" customWidth="1"/>
    <col min="1029" max="1029" width="50.08984375" style="36" customWidth="1"/>
    <col min="1030" max="1030" width="21.08984375" style="36" customWidth="1"/>
    <col min="1031" max="1280" width="8.7265625" style="36"/>
    <col min="1281" max="1281" width="5.26953125" style="36" customWidth="1"/>
    <col min="1282" max="1282" width="17" style="36" customWidth="1"/>
    <col min="1283" max="1283" width="8.7265625" style="36" customWidth="1"/>
    <col min="1284" max="1284" width="40.7265625" style="36" customWidth="1"/>
    <col min="1285" max="1285" width="50.08984375" style="36" customWidth="1"/>
    <col min="1286" max="1286" width="21.08984375" style="36" customWidth="1"/>
    <col min="1287" max="1536" width="8.7265625" style="36"/>
    <col min="1537" max="1537" width="5.26953125" style="36" customWidth="1"/>
    <col min="1538" max="1538" width="17" style="36" customWidth="1"/>
    <col min="1539" max="1539" width="8.7265625" style="36" customWidth="1"/>
    <col min="1540" max="1540" width="40.7265625" style="36" customWidth="1"/>
    <col min="1541" max="1541" width="50.08984375" style="36" customWidth="1"/>
    <col min="1542" max="1542" width="21.08984375" style="36" customWidth="1"/>
    <col min="1543" max="1792" width="8.7265625" style="36"/>
    <col min="1793" max="1793" width="5.26953125" style="36" customWidth="1"/>
    <col min="1794" max="1794" width="17" style="36" customWidth="1"/>
    <col min="1795" max="1795" width="8.7265625" style="36" customWidth="1"/>
    <col min="1796" max="1796" width="40.7265625" style="36" customWidth="1"/>
    <col min="1797" max="1797" width="50.08984375" style="36" customWidth="1"/>
    <col min="1798" max="1798" width="21.08984375" style="36" customWidth="1"/>
    <col min="1799" max="2048" width="8.7265625" style="36"/>
    <col min="2049" max="2049" width="5.26953125" style="36" customWidth="1"/>
    <col min="2050" max="2050" width="17" style="36" customWidth="1"/>
    <col min="2051" max="2051" width="8.7265625" style="36" customWidth="1"/>
    <col min="2052" max="2052" width="40.7265625" style="36" customWidth="1"/>
    <col min="2053" max="2053" width="50.08984375" style="36" customWidth="1"/>
    <col min="2054" max="2054" width="21.08984375" style="36" customWidth="1"/>
    <col min="2055" max="2304" width="8.7265625" style="36"/>
    <col min="2305" max="2305" width="5.26953125" style="36" customWidth="1"/>
    <col min="2306" max="2306" width="17" style="36" customWidth="1"/>
    <col min="2307" max="2307" width="8.7265625" style="36" customWidth="1"/>
    <col min="2308" max="2308" width="40.7265625" style="36" customWidth="1"/>
    <col min="2309" max="2309" width="50.08984375" style="36" customWidth="1"/>
    <col min="2310" max="2310" width="21.08984375" style="36" customWidth="1"/>
    <col min="2311" max="2560" width="8.7265625" style="36"/>
    <col min="2561" max="2561" width="5.26953125" style="36" customWidth="1"/>
    <col min="2562" max="2562" width="17" style="36" customWidth="1"/>
    <col min="2563" max="2563" width="8.7265625" style="36" customWidth="1"/>
    <col min="2564" max="2564" width="40.7265625" style="36" customWidth="1"/>
    <col min="2565" max="2565" width="50.08984375" style="36" customWidth="1"/>
    <col min="2566" max="2566" width="21.08984375" style="36" customWidth="1"/>
    <col min="2567" max="2816" width="8.7265625" style="36"/>
    <col min="2817" max="2817" width="5.26953125" style="36" customWidth="1"/>
    <col min="2818" max="2818" width="17" style="36" customWidth="1"/>
    <col min="2819" max="2819" width="8.7265625" style="36" customWidth="1"/>
    <col min="2820" max="2820" width="40.7265625" style="36" customWidth="1"/>
    <col min="2821" max="2821" width="50.08984375" style="36" customWidth="1"/>
    <col min="2822" max="2822" width="21.08984375" style="36" customWidth="1"/>
    <col min="2823" max="3072" width="8.7265625" style="36"/>
    <col min="3073" max="3073" width="5.26953125" style="36" customWidth="1"/>
    <col min="3074" max="3074" width="17" style="36" customWidth="1"/>
    <col min="3075" max="3075" width="8.7265625" style="36" customWidth="1"/>
    <col min="3076" max="3076" width="40.7265625" style="36" customWidth="1"/>
    <col min="3077" max="3077" width="50.08984375" style="36" customWidth="1"/>
    <col min="3078" max="3078" width="21.08984375" style="36" customWidth="1"/>
    <col min="3079" max="3328" width="8.7265625" style="36"/>
    <col min="3329" max="3329" width="5.26953125" style="36" customWidth="1"/>
    <col min="3330" max="3330" width="17" style="36" customWidth="1"/>
    <col min="3331" max="3331" width="8.7265625" style="36" customWidth="1"/>
    <col min="3332" max="3332" width="40.7265625" style="36" customWidth="1"/>
    <col min="3333" max="3333" width="50.08984375" style="36" customWidth="1"/>
    <col min="3334" max="3334" width="21.08984375" style="36" customWidth="1"/>
    <col min="3335" max="3584" width="8.7265625" style="36"/>
    <col min="3585" max="3585" width="5.26953125" style="36" customWidth="1"/>
    <col min="3586" max="3586" width="17" style="36" customWidth="1"/>
    <col min="3587" max="3587" width="8.7265625" style="36" customWidth="1"/>
    <col min="3588" max="3588" width="40.7265625" style="36" customWidth="1"/>
    <col min="3589" max="3589" width="50.08984375" style="36" customWidth="1"/>
    <col min="3590" max="3590" width="21.08984375" style="36" customWidth="1"/>
    <col min="3591" max="3840" width="8.7265625" style="36"/>
    <col min="3841" max="3841" width="5.26953125" style="36" customWidth="1"/>
    <col min="3842" max="3842" width="17" style="36" customWidth="1"/>
    <col min="3843" max="3843" width="8.7265625" style="36" customWidth="1"/>
    <col min="3844" max="3844" width="40.7265625" style="36" customWidth="1"/>
    <col min="3845" max="3845" width="50.08984375" style="36" customWidth="1"/>
    <col min="3846" max="3846" width="21.08984375" style="36" customWidth="1"/>
    <col min="3847" max="4096" width="8.7265625" style="36"/>
    <col min="4097" max="4097" width="5.26953125" style="36" customWidth="1"/>
    <col min="4098" max="4098" width="17" style="36" customWidth="1"/>
    <col min="4099" max="4099" width="8.7265625" style="36" customWidth="1"/>
    <col min="4100" max="4100" width="40.7265625" style="36" customWidth="1"/>
    <col min="4101" max="4101" width="50.08984375" style="36" customWidth="1"/>
    <col min="4102" max="4102" width="21.08984375" style="36" customWidth="1"/>
    <col min="4103" max="4352" width="8.7265625" style="36"/>
    <col min="4353" max="4353" width="5.26953125" style="36" customWidth="1"/>
    <col min="4354" max="4354" width="17" style="36" customWidth="1"/>
    <col min="4355" max="4355" width="8.7265625" style="36" customWidth="1"/>
    <col min="4356" max="4356" width="40.7265625" style="36" customWidth="1"/>
    <col min="4357" max="4357" width="50.08984375" style="36" customWidth="1"/>
    <col min="4358" max="4358" width="21.08984375" style="36" customWidth="1"/>
    <col min="4359" max="4608" width="8.7265625" style="36"/>
    <col min="4609" max="4609" width="5.26953125" style="36" customWidth="1"/>
    <col min="4610" max="4610" width="17" style="36" customWidth="1"/>
    <col min="4611" max="4611" width="8.7265625" style="36" customWidth="1"/>
    <col min="4612" max="4612" width="40.7265625" style="36" customWidth="1"/>
    <col min="4613" max="4613" width="50.08984375" style="36" customWidth="1"/>
    <col min="4614" max="4614" width="21.08984375" style="36" customWidth="1"/>
    <col min="4615" max="4864" width="8.7265625" style="36"/>
    <col min="4865" max="4865" width="5.26953125" style="36" customWidth="1"/>
    <col min="4866" max="4866" width="17" style="36" customWidth="1"/>
    <col min="4867" max="4867" width="8.7265625" style="36" customWidth="1"/>
    <col min="4868" max="4868" width="40.7265625" style="36" customWidth="1"/>
    <col min="4869" max="4869" width="50.08984375" style="36" customWidth="1"/>
    <col min="4870" max="4870" width="21.08984375" style="36" customWidth="1"/>
    <col min="4871" max="5120" width="8.7265625" style="36"/>
    <col min="5121" max="5121" width="5.26953125" style="36" customWidth="1"/>
    <col min="5122" max="5122" width="17" style="36" customWidth="1"/>
    <col min="5123" max="5123" width="8.7265625" style="36" customWidth="1"/>
    <col min="5124" max="5124" width="40.7265625" style="36" customWidth="1"/>
    <col min="5125" max="5125" width="50.08984375" style="36" customWidth="1"/>
    <col min="5126" max="5126" width="21.08984375" style="36" customWidth="1"/>
    <col min="5127" max="5376" width="8.7265625" style="36"/>
    <col min="5377" max="5377" width="5.26953125" style="36" customWidth="1"/>
    <col min="5378" max="5378" width="17" style="36" customWidth="1"/>
    <col min="5379" max="5379" width="8.7265625" style="36" customWidth="1"/>
    <col min="5380" max="5380" width="40.7265625" style="36" customWidth="1"/>
    <col min="5381" max="5381" width="50.08984375" style="36" customWidth="1"/>
    <col min="5382" max="5382" width="21.08984375" style="36" customWidth="1"/>
    <col min="5383" max="5632" width="8.7265625" style="36"/>
    <col min="5633" max="5633" width="5.26953125" style="36" customWidth="1"/>
    <col min="5634" max="5634" width="17" style="36" customWidth="1"/>
    <col min="5635" max="5635" width="8.7265625" style="36" customWidth="1"/>
    <col min="5636" max="5636" width="40.7265625" style="36" customWidth="1"/>
    <col min="5637" max="5637" width="50.08984375" style="36" customWidth="1"/>
    <col min="5638" max="5638" width="21.08984375" style="36" customWidth="1"/>
    <col min="5639" max="5888" width="8.7265625" style="36"/>
    <col min="5889" max="5889" width="5.26953125" style="36" customWidth="1"/>
    <col min="5890" max="5890" width="17" style="36" customWidth="1"/>
    <col min="5891" max="5891" width="8.7265625" style="36" customWidth="1"/>
    <col min="5892" max="5892" width="40.7265625" style="36" customWidth="1"/>
    <col min="5893" max="5893" width="50.08984375" style="36" customWidth="1"/>
    <col min="5894" max="5894" width="21.08984375" style="36" customWidth="1"/>
    <col min="5895" max="6144" width="8.7265625" style="36"/>
    <col min="6145" max="6145" width="5.26953125" style="36" customWidth="1"/>
    <col min="6146" max="6146" width="17" style="36" customWidth="1"/>
    <col min="6147" max="6147" width="8.7265625" style="36" customWidth="1"/>
    <col min="6148" max="6148" width="40.7265625" style="36" customWidth="1"/>
    <col min="6149" max="6149" width="50.08984375" style="36" customWidth="1"/>
    <col min="6150" max="6150" width="21.08984375" style="36" customWidth="1"/>
    <col min="6151" max="6400" width="8.7265625" style="36"/>
    <col min="6401" max="6401" width="5.26953125" style="36" customWidth="1"/>
    <col min="6402" max="6402" width="17" style="36" customWidth="1"/>
    <col min="6403" max="6403" width="8.7265625" style="36" customWidth="1"/>
    <col min="6404" max="6404" width="40.7265625" style="36" customWidth="1"/>
    <col min="6405" max="6405" width="50.08984375" style="36" customWidth="1"/>
    <col min="6406" max="6406" width="21.08984375" style="36" customWidth="1"/>
    <col min="6407" max="6656" width="8.7265625" style="36"/>
    <col min="6657" max="6657" width="5.26953125" style="36" customWidth="1"/>
    <col min="6658" max="6658" width="17" style="36" customWidth="1"/>
    <col min="6659" max="6659" width="8.7265625" style="36" customWidth="1"/>
    <col min="6660" max="6660" width="40.7265625" style="36" customWidth="1"/>
    <col min="6661" max="6661" width="50.08984375" style="36" customWidth="1"/>
    <col min="6662" max="6662" width="21.08984375" style="36" customWidth="1"/>
    <col min="6663" max="6912" width="8.7265625" style="36"/>
    <col min="6913" max="6913" width="5.26953125" style="36" customWidth="1"/>
    <col min="6914" max="6914" width="17" style="36" customWidth="1"/>
    <col min="6915" max="6915" width="8.7265625" style="36" customWidth="1"/>
    <col min="6916" max="6916" width="40.7265625" style="36" customWidth="1"/>
    <col min="6917" max="6917" width="50.08984375" style="36" customWidth="1"/>
    <col min="6918" max="6918" width="21.08984375" style="36" customWidth="1"/>
    <col min="6919" max="7168" width="8.7265625" style="36"/>
    <col min="7169" max="7169" width="5.26953125" style="36" customWidth="1"/>
    <col min="7170" max="7170" width="17" style="36" customWidth="1"/>
    <col min="7171" max="7171" width="8.7265625" style="36" customWidth="1"/>
    <col min="7172" max="7172" width="40.7265625" style="36" customWidth="1"/>
    <col min="7173" max="7173" width="50.08984375" style="36" customWidth="1"/>
    <col min="7174" max="7174" width="21.08984375" style="36" customWidth="1"/>
    <col min="7175" max="7424" width="8.7265625" style="36"/>
    <col min="7425" max="7425" width="5.26953125" style="36" customWidth="1"/>
    <col min="7426" max="7426" width="17" style="36" customWidth="1"/>
    <col min="7427" max="7427" width="8.7265625" style="36" customWidth="1"/>
    <col min="7428" max="7428" width="40.7265625" style="36" customWidth="1"/>
    <col min="7429" max="7429" width="50.08984375" style="36" customWidth="1"/>
    <col min="7430" max="7430" width="21.08984375" style="36" customWidth="1"/>
    <col min="7431" max="7680" width="8.7265625" style="36"/>
    <col min="7681" max="7681" width="5.26953125" style="36" customWidth="1"/>
    <col min="7682" max="7682" width="17" style="36" customWidth="1"/>
    <col min="7683" max="7683" width="8.7265625" style="36" customWidth="1"/>
    <col min="7684" max="7684" width="40.7265625" style="36" customWidth="1"/>
    <col min="7685" max="7685" width="50.08984375" style="36" customWidth="1"/>
    <col min="7686" max="7686" width="21.08984375" style="36" customWidth="1"/>
    <col min="7687" max="7936" width="8.7265625" style="36"/>
    <col min="7937" max="7937" width="5.26953125" style="36" customWidth="1"/>
    <col min="7938" max="7938" width="17" style="36" customWidth="1"/>
    <col min="7939" max="7939" width="8.7265625" style="36" customWidth="1"/>
    <col min="7940" max="7940" width="40.7265625" style="36" customWidth="1"/>
    <col min="7941" max="7941" width="50.08984375" style="36" customWidth="1"/>
    <col min="7942" max="7942" width="21.08984375" style="36" customWidth="1"/>
    <col min="7943" max="8192" width="8.7265625" style="36"/>
    <col min="8193" max="8193" width="5.26953125" style="36" customWidth="1"/>
    <col min="8194" max="8194" width="17" style="36" customWidth="1"/>
    <col min="8195" max="8195" width="8.7265625" style="36" customWidth="1"/>
    <col min="8196" max="8196" width="40.7265625" style="36" customWidth="1"/>
    <col min="8197" max="8197" width="50.08984375" style="36" customWidth="1"/>
    <col min="8198" max="8198" width="21.08984375" style="36" customWidth="1"/>
    <col min="8199" max="8448" width="8.7265625" style="36"/>
    <col min="8449" max="8449" width="5.26953125" style="36" customWidth="1"/>
    <col min="8450" max="8450" width="17" style="36" customWidth="1"/>
    <col min="8451" max="8451" width="8.7265625" style="36" customWidth="1"/>
    <col min="8452" max="8452" width="40.7265625" style="36" customWidth="1"/>
    <col min="8453" max="8453" width="50.08984375" style="36" customWidth="1"/>
    <col min="8454" max="8454" width="21.08984375" style="36" customWidth="1"/>
    <col min="8455" max="8704" width="8.7265625" style="36"/>
    <col min="8705" max="8705" width="5.26953125" style="36" customWidth="1"/>
    <col min="8706" max="8706" width="17" style="36" customWidth="1"/>
    <col min="8707" max="8707" width="8.7265625" style="36" customWidth="1"/>
    <col min="8708" max="8708" width="40.7265625" style="36" customWidth="1"/>
    <col min="8709" max="8709" width="50.08984375" style="36" customWidth="1"/>
    <col min="8710" max="8710" width="21.08984375" style="36" customWidth="1"/>
    <col min="8711" max="8960" width="8.7265625" style="36"/>
    <col min="8961" max="8961" width="5.26953125" style="36" customWidth="1"/>
    <col min="8962" max="8962" width="17" style="36" customWidth="1"/>
    <col min="8963" max="8963" width="8.7265625" style="36" customWidth="1"/>
    <col min="8964" max="8964" width="40.7265625" style="36" customWidth="1"/>
    <col min="8965" max="8965" width="50.08984375" style="36" customWidth="1"/>
    <col min="8966" max="8966" width="21.08984375" style="36" customWidth="1"/>
    <col min="8967" max="9216" width="8.7265625" style="36"/>
    <col min="9217" max="9217" width="5.26953125" style="36" customWidth="1"/>
    <col min="9218" max="9218" width="17" style="36" customWidth="1"/>
    <col min="9219" max="9219" width="8.7265625" style="36" customWidth="1"/>
    <col min="9220" max="9220" width="40.7265625" style="36" customWidth="1"/>
    <col min="9221" max="9221" width="50.08984375" style="36" customWidth="1"/>
    <col min="9222" max="9222" width="21.08984375" style="36" customWidth="1"/>
    <col min="9223" max="9472" width="8.7265625" style="36"/>
    <col min="9473" max="9473" width="5.26953125" style="36" customWidth="1"/>
    <col min="9474" max="9474" width="17" style="36" customWidth="1"/>
    <col min="9475" max="9475" width="8.7265625" style="36" customWidth="1"/>
    <col min="9476" max="9476" width="40.7265625" style="36" customWidth="1"/>
    <col min="9477" max="9477" width="50.08984375" style="36" customWidth="1"/>
    <col min="9478" max="9478" width="21.08984375" style="36" customWidth="1"/>
    <col min="9479" max="9728" width="8.7265625" style="36"/>
    <col min="9729" max="9729" width="5.26953125" style="36" customWidth="1"/>
    <col min="9730" max="9730" width="17" style="36" customWidth="1"/>
    <col min="9731" max="9731" width="8.7265625" style="36" customWidth="1"/>
    <col min="9732" max="9732" width="40.7265625" style="36" customWidth="1"/>
    <col min="9733" max="9733" width="50.08984375" style="36" customWidth="1"/>
    <col min="9734" max="9734" width="21.08984375" style="36" customWidth="1"/>
    <col min="9735" max="9984" width="8.7265625" style="36"/>
    <col min="9985" max="9985" width="5.26953125" style="36" customWidth="1"/>
    <col min="9986" max="9986" width="17" style="36" customWidth="1"/>
    <col min="9987" max="9987" width="8.7265625" style="36" customWidth="1"/>
    <col min="9988" max="9988" width="40.7265625" style="36" customWidth="1"/>
    <col min="9989" max="9989" width="50.08984375" style="36" customWidth="1"/>
    <col min="9990" max="9990" width="21.08984375" style="36" customWidth="1"/>
    <col min="9991" max="10240" width="8.7265625" style="36"/>
    <col min="10241" max="10241" width="5.26953125" style="36" customWidth="1"/>
    <col min="10242" max="10242" width="17" style="36" customWidth="1"/>
    <col min="10243" max="10243" width="8.7265625" style="36" customWidth="1"/>
    <col min="10244" max="10244" width="40.7265625" style="36" customWidth="1"/>
    <col min="10245" max="10245" width="50.08984375" style="36" customWidth="1"/>
    <col min="10246" max="10246" width="21.08984375" style="36" customWidth="1"/>
    <col min="10247" max="10496" width="8.7265625" style="36"/>
    <col min="10497" max="10497" width="5.26953125" style="36" customWidth="1"/>
    <col min="10498" max="10498" width="17" style="36" customWidth="1"/>
    <col min="10499" max="10499" width="8.7265625" style="36" customWidth="1"/>
    <col min="10500" max="10500" width="40.7265625" style="36" customWidth="1"/>
    <col min="10501" max="10501" width="50.08984375" style="36" customWidth="1"/>
    <col min="10502" max="10502" width="21.08984375" style="36" customWidth="1"/>
    <col min="10503" max="10752" width="8.7265625" style="36"/>
    <col min="10753" max="10753" width="5.26953125" style="36" customWidth="1"/>
    <col min="10754" max="10754" width="17" style="36" customWidth="1"/>
    <col min="10755" max="10755" width="8.7265625" style="36" customWidth="1"/>
    <col min="10756" max="10756" width="40.7265625" style="36" customWidth="1"/>
    <col min="10757" max="10757" width="50.08984375" style="36" customWidth="1"/>
    <col min="10758" max="10758" width="21.08984375" style="36" customWidth="1"/>
    <col min="10759" max="11008" width="8.7265625" style="36"/>
    <col min="11009" max="11009" width="5.26953125" style="36" customWidth="1"/>
    <col min="11010" max="11010" width="17" style="36" customWidth="1"/>
    <col min="11011" max="11011" width="8.7265625" style="36" customWidth="1"/>
    <col min="11012" max="11012" width="40.7265625" style="36" customWidth="1"/>
    <col min="11013" max="11013" width="50.08984375" style="36" customWidth="1"/>
    <col min="11014" max="11014" width="21.08984375" style="36" customWidth="1"/>
    <col min="11015" max="11264" width="8.7265625" style="36"/>
    <col min="11265" max="11265" width="5.26953125" style="36" customWidth="1"/>
    <col min="11266" max="11266" width="17" style="36" customWidth="1"/>
    <col min="11267" max="11267" width="8.7265625" style="36" customWidth="1"/>
    <col min="11268" max="11268" width="40.7265625" style="36" customWidth="1"/>
    <col min="11269" max="11269" width="50.08984375" style="36" customWidth="1"/>
    <col min="11270" max="11270" width="21.08984375" style="36" customWidth="1"/>
    <col min="11271" max="11520" width="8.7265625" style="36"/>
    <col min="11521" max="11521" width="5.26953125" style="36" customWidth="1"/>
    <col min="11522" max="11522" width="17" style="36" customWidth="1"/>
    <col min="11523" max="11523" width="8.7265625" style="36" customWidth="1"/>
    <col min="11524" max="11524" width="40.7265625" style="36" customWidth="1"/>
    <col min="11525" max="11525" width="50.08984375" style="36" customWidth="1"/>
    <col min="11526" max="11526" width="21.08984375" style="36" customWidth="1"/>
    <col min="11527" max="11776" width="8.7265625" style="36"/>
    <col min="11777" max="11777" width="5.26953125" style="36" customWidth="1"/>
    <col min="11778" max="11778" width="17" style="36" customWidth="1"/>
    <col min="11779" max="11779" width="8.7265625" style="36" customWidth="1"/>
    <col min="11780" max="11780" width="40.7265625" style="36" customWidth="1"/>
    <col min="11781" max="11781" width="50.08984375" style="36" customWidth="1"/>
    <col min="11782" max="11782" width="21.08984375" style="36" customWidth="1"/>
    <col min="11783" max="12032" width="8.7265625" style="36"/>
    <col min="12033" max="12033" width="5.26953125" style="36" customWidth="1"/>
    <col min="12034" max="12034" width="17" style="36" customWidth="1"/>
    <col min="12035" max="12035" width="8.7265625" style="36" customWidth="1"/>
    <col min="12036" max="12036" width="40.7265625" style="36" customWidth="1"/>
    <col min="12037" max="12037" width="50.08984375" style="36" customWidth="1"/>
    <col min="12038" max="12038" width="21.08984375" style="36" customWidth="1"/>
    <col min="12039" max="12288" width="8.7265625" style="36"/>
    <col min="12289" max="12289" width="5.26953125" style="36" customWidth="1"/>
    <col min="12290" max="12290" width="17" style="36" customWidth="1"/>
    <col min="12291" max="12291" width="8.7265625" style="36" customWidth="1"/>
    <col min="12292" max="12292" width="40.7265625" style="36" customWidth="1"/>
    <col min="12293" max="12293" width="50.08984375" style="36" customWidth="1"/>
    <col min="12294" max="12294" width="21.08984375" style="36" customWidth="1"/>
    <col min="12295" max="12544" width="8.7265625" style="36"/>
    <col min="12545" max="12545" width="5.26953125" style="36" customWidth="1"/>
    <col min="12546" max="12546" width="17" style="36" customWidth="1"/>
    <col min="12547" max="12547" width="8.7265625" style="36" customWidth="1"/>
    <col min="12548" max="12548" width="40.7265625" style="36" customWidth="1"/>
    <col min="12549" max="12549" width="50.08984375" style="36" customWidth="1"/>
    <col min="12550" max="12550" width="21.08984375" style="36" customWidth="1"/>
    <col min="12551" max="12800" width="8.7265625" style="36"/>
    <col min="12801" max="12801" width="5.26953125" style="36" customWidth="1"/>
    <col min="12802" max="12802" width="17" style="36" customWidth="1"/>
    <col min="12803" max="12803" width="8.7265625" style="36" customWidth="1"/>
    <col min="12804" max="12804" width="40.7265625" style="36" customWidth="1"/>
    <col min="12805" max="12805" width="50.08984375" style="36" customWidth="1"/>
    <col min="12806" max="12806" width="21.08984375" style="36" customWidth="1"/>
    <col min="12807" max="13056" width="8.7265625" style="36"/>
    <col min="13057" max="13057" width="5.26953125" style="36" customWidth="1"/>
    <col min="13058" max="13058" width="17" style="36" customWidth="1"/>
    <col min="13059" max="13059" width="8.7265625" style="36" customWidth="1"/>
    <col min="13060" max="13060" width="40.7265625" style="36" customWidth="1"/>
    <col min="13061" max="13061" width="50.08984375" style="36" customWidth="1"/>
    <col min="13062" max="13062" width="21.08984375" style="36" customWidth="1"/>
    <col min="13063" max="13312" width="8.7265625" style="36"/>
    <col min="13313" max="13313" width="5.26953125" style="36" customWidth="1"/>
    <col min="13314" max="13314" width="17" style="36" customWidth="1"/>
    <col min="13315" max="13315" width="8.7265625" style="36" customWidth="1"/>
    <col min="13316" max="13316" width="40.7265625" style="36" customWidth="1"/>
    <col min="13317" max="13317" width="50.08984375" style="36" customWidth="1"/>
    <col min="13318" max="13318" width="21.08984375" style="36" customWidth="1"/>
    <col min="13319" max="13568" width="8.7265625" style="36"/>
    <col min="13569" max="13569" width="5.26953125" style="36" customWidth="1"/>
    <col min="13570" max="13570" width="17" style="36" customWidth="1"/>
    <col min="13571" max="13571" width="8.7265625" style="36" customWidth="1"/>
    <col min="13572" max="13572" width="40.7265625" style="36" customWidth="1"/>
    <col min="13573" max="13573" width="50.08984375" style="36" customWidth="1"/>
    <col min="13574" max="13574" width="21.08984375" style="36" customWidth="1"/>
    <col min="13575" max="13824" width="8.7265625" style="36"/>
    <col min="13825" max="13825" width="5.26953125" style="36" customWidth="1"/>
    <col min="13826" max="13826" width="17" style="36" customWidth="1"/>
    <col min="13827" max="13827" width="8.7265625" style="36" customWidth="1"/>
    <col min="13828" max="13828" width="40.7265625" style="36" customWidth="1"/>
    <col min="13829" max="13829" width="50.08984375" style="36" customWidth="1"/>
    <col min="13830" max="13830" width="21.08984375" style="36" customWidth="1"/>
    <col min="13831" max="14080" width="8.7265625" style="36"/>
    <col min="14081" max="14081" width="5.26953125" style="36" customWidth="1"/>
    <col min="14082" max="14082" width="17" style="36" customWidth="1"/>
    <col min="14083" max="14083" width="8.7265625" style="36" customWidth="1"/>
    <col min="14084" max="14084" width="40.7265625" style="36" customWidth="1"/>
    <col min="14085" max="14085" width="50.08984375" style="36" customWidth="1"/>
    <col min="14086" max="14086" width="21.08984375" style="36" customWidth="1"/>
    <col min="14087" max="14336" width="8.7265625" style="36"/>
    <col min="14337" max="14337" width="5.26953125" style="36" customWidth="1"/>
    <col min="14338" max="14338" width="17" style="36" customWidth="1"/>
    <col min="14339" max="14339" width="8.7265625" style="36" customWidth="1"/>
    <col min="14340" max="14340" width="40.7265625" style="36" customWidth="1"/>
    <col min="14341" max="14341" width="50.08984375" style="36" customWidth="1"/>
    <col min="14342" max="14342" width="21.08984375" style="36" customWidth="1"/>
    <col min="14343" max="14592" width="8.7265625" style="36"/>
    <col min="14593" max="14593" width="5.26953125" style="36" customWidth="1"/>
    <col min="14594" max="14594" width="17" style="36" customWidth="1"/>
    <col min="14595" max="14595" width="8.7265625" style="36" customWidth="1"/>
    <col min="14596" max="14596" width="40.7265625" style="36" customWidth="1"/>
    <col min="14597" max="14597" width="50.08984375" style="36" customWidth="1"/>
    <col min="14598" max="14598" width="21.08984375" style="36" customWidth="1"/>
    <col min="14599" max="14848" width="8.7265625" style="36"/>
    <col min="14849" max="14849" width="5.26953125" style="36" customWidth="1"/>
    <col min="14850" max="14850" width="17" style="36" customWidth="1"/>
    <col min="14851" max="14851" width="8.7265625" style="36" customWidth="1"/>
    <col min="14852" max="14852" width="40.7265625" style="36" customWidth="1"/>
    <col min="14853" max="14853" width="50.08984375" style="36" customWidth="1"/>
    <col min="14854" max="14854" width="21.08984375" style="36" customWidth="1"/>
    <col min="14855" max="15104" width="8.7265625" style="36"/>
    <col min="15105" max="15105" width="5.26953125" style="36" customWidth="1"/>
    <col min="15106" max="15106" width="17" style="36" customWidth="1"/>
    <col min="15107" max="15107" width="8.7265625" style="36" customWidth="1"/>
    <col min="15108" max="15108" width="40.7265625" style="36" customWidth="1"/>
    <col min="15109" max="15109" width="50.08984375" style="36" customWidth="1"/>
    <col min="15110" max="15110" width="21.08984375" style="36" customWidth="1"/>
    <col min="15111" max="15360" width="8.7265625" style="36"/>
    <col min="15361" max="15361" width="5.26953125" style="36" customWidth="1"/>
    <col min="15362" max="15362" width="17" style="36" customWidth="1"/>
    <col min="15363" max="15363" width="8.7265625" style="36" customWidth="1"/>
    <col min="15364" max="15364" width="40.7265625" style="36" customWidth="1"/>
    <col min="15365" max="15365" width="50.08984375" style="36" customWidth="1"/>
    <col min="15366" max="15366" width="21.08984375" style="36" customWidth="1"/>
    <col min="15367" max="15616" width="8.7265625" style="36"/>
    <col min="15617" max="15617" width="5.26953125" style="36" customWidth="1"/>
    <col min="15618" max="15618" width="17" style="36" customWidth="1"/>
    <col min="15619" max="15619" width="8.7265625" style="36" customWidth="1"/>
    <col min="15620" max="15620" width="40.7265625" style="36" customWidth="1"/>
    <col min="15621" max="15621" width="50.08984375" style="36" customWidth="1"/>
    <col min="15622" max="15622" width="21.08984375" style="36" customWidth="1"/>
    <col min="15623" max="15872" width="8.7265625" style="36"/>
    <col min="15873" max="15873" width="5.26953125" style="36" customWidth="1"/>
    <col min="15874" max="15874" width="17" style="36" customWidth="1"/>
    <col min="15875" max="15875" width="8.7265625" style="36" customWidth="1"/>
    <col min="15876" max="15876" width="40.7265625" style="36" customWidth="1"/>
    <col min="15877" max="15877" width="50.08984375" style="36" customWidth="1"/>
    <col min="15878" max="15878" width="21.08984375" style="36" customWidth="1"/>
    <col min="15879" max="16128" width="8.7265625" style="36"/>
    <col min="16129" max="16129" width="5.26953125" style="36" customWidth="1"/>
    <col min="16130" max="16130" width="17" style="36" customWidth="1"/>
    <col min="16131" max="16131" width="8.7265625" style="36" customWidth="1"/>
    <col min="16132" max="16132" width="40.7265625" style="36" customWidth="1"/>
    <col min="16133" max="16133" width="50.08984375" style="36" customWidth="1"/>
    <col min="16134" max="16134" width="21.08984375" style="36" customWidth="1"/>
    <col min="16135" max="16384" width="8.7265625" style="36"/>
  </cols>
  <sheetData>
    <row r="1" spans="1:6" x14ac:dyDescent="0.3">
      <c r="A1" s="35"/>
      <c r="B1" s="35"/>
      <c r="F1" s="37" t="s">
        <v>57</v>
      </c>
    </row>
    <row r="2" spans="1:6" x14ac:dyDescent="0.3">
      <c r="A2" s="45" t="s">
        <v>58</v>
      </c>
      <c r="B2" s="45"/>
      <c r="C2" s="45"/>
      <c r="D2" s="45"/>
      <c r="E2" s="45"/>
      <c r="F2" s="45"/>
    </row>
    <row r="3" spans="1:6" ht="22.15" customHeight="1" x14ac:dyDescent="0.3">
      <c r="A3" s="46" t="s">
        <v>59</v>
      </c>
      <c r="B3" s="46"/>
      <c r="C3" s="46"/>
      <c r="D3" s="46"/>
      <c r="E3" s="46"/>
      <c r="F3" s="46"/>
    </row>
    <row r="5" spans="1:6" s="40" customFormat="1" ht="39" x14ac:dyDescent="0.35">
      <c r="A5" s="38" t="s">
        <v>0</v>
      </c>
      <c r="B5" s="38" t="s">
        <v>60</v>
      </c>
      <c r="C5" s="39" t="s">
        <v>61</v>
      </c>
      <c r="D5" s="39" t="s">
        <v>62</v>
      </c>
      <c r="E5" s="39" t="s">
        <v>63</v>
      </c>
      <c r="F5" s="39" t="s">
        <v>64</v>
      </c>
    </row>
    <row r="6" spans="1:6" s="43" customFormat="1" ht="88.5" customHeight="1" x14ac:dyDescent="0.3">
      <c r="A6" s="41">
        <v>1</v>
      </c>
      <c r="B6" s="41" t="s">
        <v>65</v>
      </c>
      <c r="C6" s="30">
        <v>2005</v>
      </c>
      <c r="D6" s="42" t="s">
        <v>66</v>
      </c>
      <c r="E6" s="42" t="s">
        <v>67</v>
      </c>
      <c r="F6" s="30" t="s">
        <v>68</v>
      </c>
    </row>
    <row r="7" spans="1:6" s="44" customFormat="1" ht="117" x14ac:dyDescent="0.3">
      <c r="A7" s="41">
        <v>2</v>
      </c>
      <c r="B7" s="41" t="s">
        <v>69</v>
      </c>
      <c r="C7" s="30" t="s">
        <v>70</v>
      </c>
      <c r="D7" s="42" t="s">
        <v>71</v>
      </c>
      <c r="E7" s="42" t="s">
        <v>72</v>
      </c>
      <c r="F7" s="30" t="s">
        <v>73</v>
      </c>
    </row>
    <row r="8" spans="1:6" ht="78" x14ac:dyDescent="0.3">
      <c r="A8" s="41">
        <v>3</v>
      </c>
      <c r="B8" s="41" t="s">
        <v>74</v>
      </c>
      <c r="C8" s="30" t="s">
        <v>75</v>
      </c>
      <c r="D8" s="42" t="s">
        <v>76</v>
      </c>
      <c r="E8" s="42" t="s">
        <v>77</v>
      </c>
      <c r="F8" s="30" t="s">
        <v>78</v>
      </c>
    </row>
    <row r="9" spans="1:6" ht="76.900000000000006" customHeight="1" x14ac:dyDescent="0.3">
      <c r="A9" s="41">
        <v>4</v>
      </c>
      <c r="B9" s="30" t="s">
        <v>79</v>
      </c>
      <c r="C9" s="30" t="s">
        <v>75</v>
      </c>
      <c r="D9" s="42" t="s">
        <v>80</v>
      </c>
      <c r="E9" s="42" t="s">
        <v>81</v>
      </c>
      <c r="F9" s="30" t="s">
        <v>78</v>
      </c>
    </row>
    <row r="10" spans="1:6" s="44" customFormat="1" ht="39" x14ac:dyDescent="0.3">
      <c r="A10" s="41">
        <v>5</v>
      </c>
      <c r="B10" s="30" t="s">
        <v>50</v>
      </c>
      <c r="C10" s="41">
        <v>2016</v>
      </c>
      <c r="D10" s="42" t="s">
        <v>82</v>
      </c>
      <c r="E10" s="42" t="s">
        <v>83</v>
      </c>
      <c r="F10" s="30" t="s">
        <v>84</v>
      </c>
    </row>
    <row r="11" spans="1:6" ht="49.25" customHeight="1" x14ac:dyDescent="0.3">
      <c r="A11" s="41">
        <v>6</v>
      </c>
      <c r="B11" s="30" t="s">
        <v>85</v>
      </c>
      <c r="C11" s="30">
        <v>2020</v>
      </c>
      <c r="D11" s="42" t="s">
        <v>86</v>
      </c>
      <c r="E11" s="42"/>
      <c r="F11" s="30" t="s">
        <v>87</v>
      </c>
    </row>
  </sheetData>
  <mergeCells count="2">
    <mergeCell ref="A2:F2"/>
    <mergeCell ref="A3:F3"/>
  </mergeCells>
  <pageMargins left="0.31" right="0.1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1"/>
  <sheetViews>
    <sheetView tabSelected="1" zoomScaleNormal="100" workbookViewId="0">
      <selection activeCell="B6" sqref="B6:B8"/>
    </sheetView>
  </sheetViews>
  <sheetFormatPr defaultColWidth="9.1796875" defaultRowHeight="14" x14ac:dyDescent="0.3"/>
  <cols>
    <col min="1" max="1" width="4.54296875" style="3" customWidth="1"/>
    <col min="2" max="2" width="43.453125" style="3" customWidth="1"/>
    <col min="3" max="3" width="11.453125" style="3" customWidth="1"/>
    <col min="4" max="4" width="9.1796875" style="3" customWidth="1"/>
    <col min="5" max="7" width="6.7265625" style="3" customWidth="1"/>
    <col min="8" max="8" width="9.54296875" style="3" customWidth="1"/>
    <col min="9" max="9" width="9.26953125" style="3" customWidth="1"/>
    <col min="10" max="13" width="6.7265625" style="3" customWidth="1"/>
    <col min="14" max="14" width="9.08984375" style="3" customWidth="1"/>
    <col min="15" max="16384" width="9.1796875" style="3"/>
  </cols>
  <sheetData>
    <row r="1" spans="1:16" s="1" customFormat="1" ht="14.5" customHeight="1" x14ac:dyDescent="0.35">
      <c r="A1" s="48" t="s">
        <v>46</v>
      </c>
      <c r="B1" s="48"/>
      <c r="C1" s="4"/>
      <c r="D1" s="4"/>
      <c r="E1" s="4"/>
      <c r="F1" s="4"/>
      <c r="G1" s="4"/>
      <c r="H1" s="4"/>
      <c r="I1" s="4"/>
      <c r="J1" s="4"/>
      <c r="K1" s="4"/>
      <c r="L1" s="45" t="s">
        <v>89</v>
      </c>
      <c r="M1" s="45"/>
      <c r="N1" s="45"/>
    </row>
    <row r="2" spans="1:16" s="1" customFormat="1" x14ac:dyDescent="0.35">
      <c r="A2" s="4"/>
      <c r="B2" s="4"/>
      <c r="C2" s="4"/>
      <c r="D2" s="4"/>
      <c r="E2" s="4"/>
      <c r="F2" s="4"/>
      <c r="G2" s="4"/>
      <c r="H2" s="4"/>
      <c r="I2" s="4"/>
      <c r="J2" s="4"/>
      <c r="K2" s="4"/>
      <c r="L2" s="4"/>
      <c r="M2" s="4"/>
      <c r="N2" s="4"/>
    </row>
    <row r="3" spans="1:16" s="2" customFormat="1" x14ac:dyDescent="0.35">
      <c r="A3" s="49" t="s">
        <v>47</v>
      </c>
      <c r="B3" s="49"/>
      <c r="C3" s="49"/>
      <c r="D3" s="49"/>
      <c r="E3" s="49"/>
      <c r="F3" s="49"/>
      <c r="G3" s="49"/>
      <c r="H3" s="49"/>
      <c r="I3" s="49"/>
      <c r="J3" s="49"/>
      <c r="K3" s="49"/>
      <c r="L3" s="49"/>
      <c r="M3" s="49"/>
      <c r="N3" s="49"/>
    </row>
    <row r="4" spans="1:16" s="1" customFormat="1" x14ac:dyDescent="0.35">
      <c r="A4" s="49"/>
      <c r="B4" s="49"/>
      <c r="C4" s="49"/>
      <c r="D4" s="49"/>
      <c r="E4" s="49"/>
      <c r="F4" s="49"/>
      <c r="G4" s="49"/>
      <c r="H4" s="49"/>
      <c r="I4" s="49"/>
      <c r="J4" s="49"/>
      <c r="K4" s="49"/>
      <c r="L4" s="49"/>
      <c r="M4" s="49"/>
      <c r="N4" s="49"/>
    </row>
    <row r="5" spans="1:16" s="1" customFormat="1" x14ac:dyDescent="0.35">
      <c r="A5" s="4"/>
      <c r="B5" s="4"/>
      <c r="C5" s="4"/>
      <c r="D5" s="4"/>
      <c r="E5" s="4"/>
      <c r="F5" s="4"/>
      <c r="G5" s="4"/>
      <c r="H5" s="4"/>
      <c r="I5" s="4"/>
      <c r="J5" s="4"/>
      <c r="K5" s="4"/>
      <c r="L5" s="54" t="s">
        <v>1</v>
      </c>
      <c r="M5" s="54"/>
      <c r="N5" s="54"/>
    </row>
    <row r="6" spans="1:16" s="1" customFormat="1" ht="16.5" customHeight="1" x14ac:dyDescent="0.35">
      <c r="A6" s="50" t="s">
        <v>0</v>
      </c>
      <c r="B6" s="50" t="s">
        <v>2</v>
      </c>
      <c r="C6" s="50" t="s">
        <v>40</v>
      </c>
      <c r="D6" s="50" t="s">
        <v>48</v>
      </c>
      <c r="E6" s="50"/>
      <c r="F6" s="50"/>
      <c r="G6" s="50"/>
      <c r="H6" s="50"/>
      <c r="I6" s="50"/>
      <c r="J6" s="50"/>
      <c r="K6" s="50"/>
      <c r="L6" s="50"/>
      <c r="M6" s="50"/>
      <c r="N6" s="50"/>
    </row>
    <row r="7" spans="1:16" s="1" customFormat="1" x14ac:dyDescent="0.35">
      <c r="A7" s="50"/>
      <c r="B7" s="50"/>
      <c r="C7" s="50"/>
      <c r="D7" s="51" t="s">
        <v>15</v>
      </c>
      <c r="E7" s="52"/>
      <c r="F7" s="52"/>
      <c r="G7" s="52"/>
      <c r="H7" s="53"/>
      <c r="I7" s="51" t="s">
        <v>11</v>
      </c>
      <c r="J7" s="52"/>
      <c r="K7" s="52"/>
      <c r="L7" s="52"/>
      <c r="M7" s="53"/>
      <c r="N7" s="50" t="s">
        <v>3</v>
      </c>
    </row>
    <row r="8" spans="1:16" s="1" customFormat="1" ht="99" customHeight="1" x14ac:dyDescent="0.35">
      <c r="A8" s="50"/>
      <c r="B8" s="50"/>
      <c r="C8" s="50"/>
      <c r="D8" s="12" t="s">
        <v>4</v>
      </c>
      <c r="E8" s="12" t="s">
        <v>39</v>
      </c>
      <c r="F8" s="12" t="s">
        <v>12</v>
      </c>
      <c r="G8" s="12" t="s">
        <v>14</v>
      </c>
      <c r="H8" s="12" t="s">
        <v>13</v>
      </c>
      <c r="I8" s="12" t="s">
        <v>4</v>
      </c>
      <c r="J8" s="12" t="s">
        <v>5</v>
      </c>
      <c r="K8" s="12" t="s">
        <v>16</v>
      </c>
      <c r="L8" s="12" t="s">
        <v>28</v>
      </c>
      <c r="M8" s="12" t="s">
        <v>17</v>
      </c>
      <c r="N8" s="50"/>
    </row>
    <row r="9" spans="1:16" s="1" customFormat="1" ht="18" customHeight="1" x14ac:dyDescent="0.35">
      <c r="A9" s="12" t="s">
        <v>6</v>
      </c>
      <c r="B9" s="12" t="s">
        <v>7</v>
      </c>
      <c r="C9" s="12">
        <v>1</v>
      </c>
      <c r="D9" s="12">
        <v>2</v>
      </c>
      <c r="E9" s="12" t="s">
        <v>18</v>
      </c>
      <c r="F9" s="12" t="s">
        <v>19</v>
      </c>
      <c r="G9" s="12" t="s">
        <v>20</v>
      </c>
      <c r="H9" s="12" t="s">
        <v>21</v>
      </c>
      <c r="I9" s="12">
        <v>3</v>
      </c>
      <c r="J9" s="12" t="s">
        <v>22</v>
      </c>
      <c r="K9" s="12" t="s">
        <v>23</v>
      </c>
      <c r="L9" s="12" t="s">
        <v>24</v>
      </c>
      <c r="M9" s="12" t="s">
        <v>25</v>
      </c>
      <c r="N9" s="12" t="s">
        <v>26</v>
      </c>
    </row>
    <row r="10" spans="1:16" s="2" customFormat="1" x14ac:dyDescent="0.35">
      <c r="A10" s="13">
        <v>1</v>
      </c>
      <c r="B10" s="14" t="s">
        <v>49</v>
      </c>
      <c r="C10" s="15"/>
      <c r="D10" s="15">
        <f>SUM(E10:H10)</f>
        <v>45</v>
      </c>
      <c r="E10" s="15">
        <v>45</v>
      </c>
      <c r="F10" s="15"/>
      <c r="G10" s="15"/>
      <c r="H10" s="15"/>
      <c r="I10" s="15">
        <f>SUM(J10:M10)</f>
        <v>0</v>
      </c>
      <c r="J10" s="15"/>
      <c r="K10" s="15"/>
      <c r="L10" s="15"/>
      <c r="M10" s="15"/>
      <c r="N10" s="15">
        <f>D10-I10</f>
        <v>45</v>
      </c>
    </row>
    <row r="11" spans="1:16" s="2" customFormat="1" x14ac:dyDescent="0.35">
      <c r="A11" s="16">
        <v>2</v>
      </c>
      <c r="B11" s="17" t="s">
        <v>50</v>
      </c>
      <c r="C11" s="15">
        <v>32.158000000000001</v>
      </c>
      <c r="D11" s="15">
        <f>SUM(E11:H11)</f>
        <v>46.350999999999999</v>
      </c>
      <c r="E11" s="15"/>
      <c r="F11" s="15"/>
      <c r="G11" s="15"/>
      <c r="H11" s="15">
        <v>46.350999999999999</v>
      </c>
      <c r="I11" s="15">
        <f>SUM(J11:M11)</f>
        <v>32.158000000000001</v>
      </c>
      <c r="J11" s="15"/>
      <c r="K11" s="15"/>
      <c r="L11" s="15">
        <v>32.158000000000001</v>
      </c>
      <c r="M11" s="15"/>
      <c r="N11" s="15">
        <f>D11-I11</f>
        <v>14.192999999999998</v>
      </c>
    </row>
    <row r="12" spans="1:16" s="2" customFormat="1" x14ac:dyDescent="0.35">
      <c r="A12" s="18">
        <v>3</v>
      </c>
      <c r="B12" s="19" t="s">
        <v>51</v>
      </c>
      <c r="C12" s="20">
        <v>15.570728000000001</v>
      </c>
      <c r="D12" s="20">
        <f>SUM(E12:H12)</f>
        <v>920.4</v>
      </c>
      <c r="E12" s="20"/>
      <c r="F12" s="20"/>
      <c r="G12" s="20">
        <v>920.4</v>
      </c>
      <c r="H12" s="20"/>
      <c r="I12" s="20">
        <f>SUM(J12:M12)</f>
        <v>26.4</v>
      </c>
      <c r="J12" s="20"/>
      <c r="K12" s="20"/>
      <c r="L12" s="20"/>
      <c r="M12" s="20">
        <v>26.4</v>
      </c>
      <c r="N12" s="20">
        <f>D12-I12</f>
        <v>894</v>
      </c>
    </row>
    <row r="13" spans="1:16" s="2" customFormat="1" x14ac:dyDescent="0.35">
      <c r="A13" s="18">
        <v>4</v>
      </c>
      <c r="B13" s="17" t="s">
        <v>52</v>
      </c>
      <c r="C13" s="28">
        <v>87.844363000000001</v>
      </c>
      <c r="D13" s="28">
        <f>SUM(E13:H13)</f>
        <v>88.579813000000001</v>
      </c>
      <c r="E13" s="28"/>
      <c r="F13" s="28"/>
      <c r="G13" s="28">
        <v>88.12</v>
      </c>
      <c r="H13" s="28">
        <v>0.45981300000000003</v>
      </c>
      <c r="I13" s="28">
        <f>SUM(J13:M13)</f>
        <v>3</v>
      </c>
      <c r="J13" s="28"/>
      <c r="K13" s="28"/>
      <c r="L13" s="28"/>
      <c r="M13" s="28">
        <v>3</v>
      </c>
      <c r="N13" s="28">
        <f>D13-I13</f>
        <v>85.579813000000001</v>
      </c>
    </row>
    <row r="14" spans="1:16" s="2" customFormat="1" x14ac:dyDescent="0.35">
      <c r="A14" s="18">
        <v>5</v>
      </c>
      <c r="B14" s="17" t="s">
        <v>53</v>
      </c>
      <c r="C14" s="28">
        <v>1.8664000000000001</v>
      </c>
      <c r="D14" s="28"/>
      <c r="E14" s="28"/>
      <c r="F14" s="28"/>
      <c r="G14" s="28"/>
      <c r="H14" s="28"/>
      <c r="I14" s="28"/>
      <c r="J14" s="28"/>
      <c r="K14" s="28"/>
      <c r="L14" s="28"/>
      <c r="M14" s="28"/>
      <c r="N14" s="28"/>
    </row>
    <row r="15" spans="1:16" s="2" customFormat="1" x14ac:dyDescent="0.35">
      <c r="A15" s="18">
        <v>6</v>
      </c>
      <c r="B15" s="19" t="s">
        <v>54</v>
      </c>
      <c r="C15" s="20">
        <v>4525.1432129999994</v>
      </c>
      <c r="D15" s="20">
        <v>5178.89257</v>
      </c>
      <c r="E15" s="20"/>
      <c r="F15" s="20"/>
      <c r="G15" s="20"/>
      <c r="H15" s="20"/>
      <c r="I15" s="20">
        <v>2312.7285450000004</v>
      </c>
      <c r="J15" s="20"/>
      <c r="K15" s="20"/>
      <c r="L15" s="20"/>
      <c r="M15" s="20"/>
      <c r="N15" s="20">
        <f>D15-I15</f>
        <v>2866.1640249999996</v>
      </c>
      <c r="P15" s="34">
        <f>C17+D17</f>
        <v>10941.806087000001</v>
      </c>
    </row>
    <row r="16" spans="1:16" s="1" customFormat="1" x14ac:dyDescent="0.35">
      <c r="A16" s="10"/>
      <c r="B16" s="10"/>
      <c r="C16" s="22"/>
      <c r="D16" s="22"/>
      <c r="E16" s="22"/>
      <c r="F16" s="22"/>
      <c r="G16" s="22"/>
      <c r="H16" s="22"/>
      <c r="I16" s="22"/>
      <c r="J16" s="22"/>
      <c r="K16" s="22"/>
      <c r="L16" s="22"/>
      <c r="M16" s="22"/>
      <c r="N16" s="22"/>
    </row>
    <row r="17" spans="1:14" s="1" customFormat="1" x14ac:dyDescent="0.35">
      <c r="A17" s="11" t="s">
        <v>8</v>
      </c>
      <c r="B17" s="4"/>
      <c r="C17" s="33">
        <f>SUM(C10:C16)</f>
        <v>4662.5827039999995</v>
      </c>
      <c r="D17" s="33">
        <f>SUM(D10:D16)</f>
        <v>6279.2233830000005</v>
      </c>
      <c r="E17" s="4"/>
      <c r="F17" s="4"/>
      <c r="G17" s="4"/>
      <c r="H17" s="4"/>
      <c r="I17" s="33">
        <f>SUM(I10:I16)</f>
        <v>2374.2865450000004</v>
      </c>
      <c r="J17" s="4"/>
      <c r="K17" s="4"/>
      <c r="L17" s="4"/>
      <c r="M17" s="4"/>
      <c r="N17" s="33">
        <f>SUM(N10:N16)</f>
        <v>3904.9368379999996</v>
      </c>
    </row>
    <row r="18" spans="1:14" s="1" customFormat="1" ht="15" customHeight="1" x14ac:dyDescent="0.35">
      <c r="A18" s="47" t="s">
        <v>10</v>
      </c>
      <c r="B18" s="47"/>
      <c r="C18" s="47"/>
      <c r="D18" s="47"/>
      <c r="E18" s="47"/>
      <c r="F18" s="47"/>
      <c r="G18" s="47"/>
      <c r="H18" s="47"/>
      <c r="I18" s="47"/>
      <c r="J18" s="47"/>
      <c r="K18" s="47"/>
      <c r="L18" s="47"/>
      <c r="M18" s="47"/>
      <c r="N18" s="47"/>
    </row>
    <row r="19" spans="1:14" s="1" customFormat="1" ht="32.25" customHeight="1" x14ac:dyDescent="0.35">
      <c r="A19" s="47" t="s">
        <v>9</v>
      </c>
      <c r="B19" s="47"/>
      <c r="C19" s="47"/>
      <c r="D19" s="47"/>
      <c r="E19" s="47"/>
      <c r="F19" s="47"/>
      <c r="G19" s="47"/>
      <c r="H19" s="47"/>
      <c r="I19" s="47"/>
      <c r="J19" s="47"/>
      <c r="K19" s="47"/>
      <c r="L19" s="47"/>
      <c r="M19" s="47"/>
      <c r="N19" s="47"/>
    </row>
    <row r="20" spans="1:14" s="1" customFormat="1" ht="33" customHeight="1" x14ac:dyDescent="0.35">
      <c r="A20" s="47" t="s">
        <v>41</v>
      </c>
      <c r="B20" s="47"/>
      <c r="C20" s="47"/>
      <c r="D20" s="47"/>
      <c r="E20" s="47"/>
      <c r="F20" s="47"/>
      <c r="G20" s="47"/>
      <c r="H20" s="47"/>
      <c r="I20" s="47"/>
      <c r="J20" s="47"/>
      <c r="K20" s="47"/>
      <c r="L20" s="47"/>
      <c r="M20" s="47"/>
      <c r="N20" s="47"/>
    </row>
    <row r="21" spans="1:14" s="1" customFormat="1" x14ac:dyDescent="0.35">
      <c r="A21" s="4"/>
      <c r="B21" s="4"/>
      <c r="C21" s="4"/>
      <c r="D21" s="4"/>
      <c r="E21" s="4"/>
      <c r="F21" s="4"/>
      <c r="G21" s="4"/>
      <c r="H21" s="4"/>
      <c r="I21" s="4"/>
      <c r="J21" s="4"/>
      <c r="K21" s="4"/>
      <c r="L21" s="4"/>
      <c r="M21" s="4"/>
      <c r="N21" s="4"/>
    </row>
    <row r="22" spans="1:14" s="1" customFormat="1" x14ac:dyDescent="0.35">
      <c r="A22" s="4"/>
      <c r="B22" s="4"/>
      <c r="C22" s="4"/>
      <c r="D22" s="4"/>
      <c r="E22" s="4"/>
      <c r="F22" s="4"/>
      <c r="G22" s="4"/>
      <c r="H22" s="4"/>
      <c r="I22" s="4"/>
      <c r="J22" s="4"/>
      <c r="K22" s="4"/>
      <c r="L22" s="4"/>
      <c r="M22" s="4"/>
      <c r="N22" s="4"/>
    </row>
    <row r="23" spans="1:14" s="1" customFormat="1" x14ac:dyDescent="0.35">
      <c r="A23" s="4"/>
      <c r="B23" s="4"/>
      <c r="C23" s="4"/>
      <c r="D23" s="4"/>
      <c r="E23" s="4"/>
      <c r="F23" s="4"/>
      <c r="G23" s="4"/>
      <c r="H23" s="4"/>
      <c r="I23" s="4"/>
      <c r="J23" s="4"/>
      <c r="K23" s="4"/>
      <c r="L23" s="4"/>
      <c r="M23" s="4"/>
      <c r="N23" s="4"/>
    </row>
    <row r="24" spans="1:14" s="1" customFormat="1" x14ac:dyDescent="0.35">
      <c r="A24" s="4"/>
      <c r="B24" s="4"/>
      <c r="C24" s="4"/>
      <c r="D24" s="4"/>
      <c r="E24" s="4"/>
      <c r="F24" s="4"/>
      <c r="G24" s="4"/>
      <c r="H24" s="4"/>
      <c r="I24" s="4"/>
      <c r="J24" s="4"/>
      <c r="K24" s="4"/>
      <c r="L24" s="4"/>
      <c r="M24" s="4"/>
      <c r="N24" s="4"/>
    </row>
    <row r="25" spans="1:14" s="1" customFormat="1" x14ac:dyDescent="0.35">
      <c r="A25" s="4"/>
      <c r="B25" s="4"/>
      <c r="C25" s="4"/>
      <c r="D25" s="4"/>
      <c r="E25" s="4"/>
      <c r="F25" s="4"/>
      <c r="G25" s="4"/>
      <c r="H25" s="4"/>
      <c r="I25" s="4"/>
      <c r="J25" s="4"/>
      <c r="K25" s="4"/>
      <c r="L25" s="4"/>
      <c r="M25" s="4"/>
      <c r="N25" s="4"/>
    </row>
    <row r="26" spans="1:14" s="1" customFormat="1" x14ac:dyDescent="0.35">
      <c r="A26" s="4"/>
      <c r="B26" s="4"/>
      <c r="C26" s="4"/>
      <c r="D26" s="4"/>
      <c r="E26" s="4"/>
      <c r="F26" s="4"/>
      <c r="G26" s="4"/>
      <c r="H26" s="4"/>
      <c r="I26" s="4"/>
      <c r="J26" s="4"/>
      <c r="K26" s="4"/>
      <c r="L26" s="4"/>
      <c r="M26" s="4"/>
      <c r="N26" s="4"/>
    </row>
    <row r="27" spans="1:14" s="1" customFormat="1" x14ac:dyDescent="0.35">
      <c r="A27" s="4"/>
      <c r="B27" s="4"/>
      <c r="C27" s="4"/>
      <c r="D27" s="4"/>
      <c r="E27" s="4"/>
      <c r="F27" s="4"/>
      <c r="G27" s="4"/>
      <c r="H27" s="4"/>
      <c r="I27" s="4"/>
      <c r="J27" s="4"/>
      <c r="K27" s="4"/>
      <c r="L27" s="4"/>
      <c r="M27" s="4"/>
      <c r="N27" s="4"/>
    </row>
    <row r="28" spans="1:14" s="1" customFormat="1" x14ac:dyDescent="0.35">
      <c r="A28" s="4"/>
      <c r="B28" s="4"/>
      <c r="C28" s="4"/>
      <c r="D28" s="4"/>
      <c r="E28" s="4"/>
      <c r="F28" s="4"/>
      <c r="G28" s="4"/>
      <c r="H28" s="4"/>
      <c r="I28" s="4"/>
      <c r="J28" s="4"/>
      <c r="K28" s="4"/>
      <c r="L28" s="4"/>
      <c r="M28" s="4"/>
      <c r="N28" s="4"/>
    </row>
    <row r="29" spans="1:14" s="1" customFormat="1" x14ac:dyDescent="0.35">
      <c r="A29" s="4"/>
      <c r="B29" s="4"/>
      <c r="C29" s="4"/>
      <c r="D29" s="4"/>
      <c r="E29" s="4"/>
      <c r="F29" s="4"/>
      <c r="G29" s="4"/>
      <c r="H29" s="4"/>
      <c r="I29" s="4"/>
      <c r="J29" s="4"/>
      <c r="K29" s="4"/>
      <c r="L29" s="4"/>
      <c r="M29" s="4"/>
      <c r="N29" s="4"/>
    </row>
    <row r="30" spans="1:14" s="1" customFormat="1" x14ac:dyDescent="0.35"/>
    <row r="31" spans="1:14" s="1" customFormat="1" x14ac:dyDescent="0.35"/>
  </sheetData>
  <mergeCells count="14">
    <mergeCell ref="A18:N18"/>
    <mergeCell ref="A19:N19"/>
    <mergeCell ref="A20:N20"/>
    <mergeCell ref="A1:B1"/>
    <mergeCell ref="A3:N4"/>
    <mergeCell ref="A6:A8"/>
    <mergeCell ref="B6:B8"/>
    <mergeCell ref="C6:C8"/>
    <mergeCell ref="D6:N6"/>
    <mergeCell ref="D7:H7"/>
    <mergeCell ref="I7:M7"/>
    <mergeCell ref="N7:N8"/>
    <mergeCell ref="L5:N5"/>
    <mergeCell ref="L1:N1"/>
  </mergeCells>
  <pageMargins left="0" right="0" top="0.62" bottom="0"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32"/>
  <sheetViews>
    <sheetView zoomScale="70" zoomScaleNormal="70" workbookViewId="0">
      <selection activeCell="O6" sqref="O6:O8"/>
    </sheetView>
  </sheetViews>
  <sheetFormatPr defaultColWidth="9.1796875" defaultRowHeight="14" x14ac:dyDescent="0.3"/>
  <cols>
    <col min="1" max="1" width="4.54296875" style="3" customWidth="1"/>
    <col min="2" max="2" width="17.81640625" style="3" customWidth="1"/>
    <col min="3" max="3" width="8.81640625" style="3" customWidth="1"/>
    <col min="4" max="4" width="8.36328125" style="3" customWidth="1"/>
    <col min="5" max="6" width="6.7265625" style="3" customWidth="1"/>
    <col min="7" max="7" width="7.08984375" style="3" customWidth="1"/>
    <col min="8" max="8" width="6.7265625" style="3" customWidth="1"/>
    <col min="9" max="9" width="8.36328125" style="3" bestFit="1" customWidth="1"/>
    <col min="10" max="12" width="6.7265625" style="3" customWidth="1"/>
    <col min="13" max="13" width="7.90625" style="3" bestFit="1" customWidth="1"/>
    <col min="14" max="14" width="9.08984375" style="3" customWidth="1"/>
    <col min="15" max="15" width="9" style="3" customWidth="1"/>
    <col min="16" max="16" width="9.08984375" style="3" customWidth="1"/>
    <col min="17" max="17" width="9" style="3" customWidth="1"/>
    <col min="18" max="18" width="6.7265625" style="3" customWidth="1"/>
    <col min="19" max="19" width="8.453125" style="3" bestFit="1" customWidth="1"/>
    <col min="20" max="20" width="6.7265625" style="3" customWidth="1"/>
    <col min="21" max="21" width="8.36328125" style="3" customWidth="1"/>
    <col min="22" max="23" width="6.7265625" style="3" customWidth="1"/>
    <col min="24" max="24" width="8.08984375" style="3" customWidth="1"/>
    <col min="25" max="25" width="9.08984375" style="3" customWidth="1"/>
    <col min="26" max="26" width="7.7265625" style="3" customWidth="1"/>
    <col min="27" max="27" width="9" style="3" customWidth="1"/>
    <col min="28" max="16384" width="9.1796875" style="3"/>
  </cols>
  <sheetData>
    <row r="1" spans="1:27" s="2" customFormat="1" x14ac:dyDescent="0.35">
      <c r="A1" s="48" t="s">
        <v>46</v>
      </c>
      <c r="B1" s="48"/>
      <c r="C1" s="48"/>
      <c r="D1" s="29"/>
      <c r="E1" s="29"/>
      <c r="F1" s="29"/>
      <c r="G1" s="29"/>
      <c r="H1" s="29"/>
      <c r="I1" s="29"/>
      <c r="J1" s="29"/>
      <c r="K1" s="29"/>
      <c r="L1" s="29"/>
      <c r="M1" s="29"/>
      <c r="N1" s="29"/>
      <c r="O1" s="29"/>
      <c r="P1" s="29"/>
      <c r="Q1" s="29"/>
      <c r="R1" s="29"/>
      <c r="S1" s="29"/>
      <c r="T1" s="29"/>
      <c r="U1" s="29"/>
      <c r="V1" s="29"/>
      <c r="W1" s="29"/>
      <c r="X1" s="29"/>
      <c r="Y1" s="45" t="s">
        <v>88</v>
      </c>
      <c r="Z1" s="45"/>
      <c r="AA1" s="45"/>
    </row>
    <row r="2" spans="1:27" s="1" customFormat="1" x14ac:dyDescent="0.35">
      <c r="A2" s="4"/>
      <c r="B2" s="4"/>
      <c r="C2" s="4"/>
      <c r="D2" s="4"/>
      <c r="E2" s="4"/>
      <c r="F2" s="4"/>
      <c r="G2" s="4"/>
      <c r="H2" s="4"/>
      <c r="I2" s="4"/>
      <c r="J2" s="4"/>
      <c r="K2" s="4"/>
      <c r="L2" s="4"/>
      <c r="M2" s="4"/>
      <c r="N2" s="4"/>
      <c r="O2" s="4"/>
      <c r="P2" s="4"/>
      <c r="Q2" s="4"/>
      <c r="R2" s="4"/>
      <c r="S2" s="4"/>
      <c r="T2" s="4"/>
      <c r="U2" s="4"/>
      <c r="V2" s="4"/>
      <c r="W2" s="4"/>
      <c r="X2" s="4"/>
      <c r="Y2" s="4"/>
      <c r="Z2" s="4"/>
      <c r="AA2" s="4"/>
    </row>
    <row r="3" spans="1:27" s="2" customFormat="1" x14ac:dyDescent="0.35">
      <c r="A3" s="55" t="s">
        <v>55</v>
      </c>
      <c r="B3" s="55"/>
      <c r="C3" s="55"/>
      <c r="D3" s="55"/>
      <c r="E3" s="55"/>
      <c r="F3" s="55"/>
      <c r="G3" s="55"/>
      <c r="H3" s="55"/>
      <c r="I3" s="55"/>
      <c r="J3" s="55"/>
      <c r="K3" s="55"/>
      <c r="L3" s="55"/>
      <c r="M3" s="55"/>
      <c r="N3" s="55"/>
      <c r="O3" s="55"/>
      <c r="P3" s="55"/>
      <c r="Q3" s="55"/>
      <c r="R3" s="55"/>
      <c r="S3" s="55"/>
      <c r="T3" s="55"/>
      <c r="U3" s="55"/>
      <c r="V3" s="55"/>
      <c r="W3" s="55"/>
      <c r="X3" s="55"/>
      <c r="Y3" s="55"/>
      <c r="Z3" s="55"/>
      <c r="AA3" s="55"/>
    </row>
    <row r="4" spans="1:27" s="1" customFormat="1" x14ac:dyDescent="0.35">
      <c r="A4" s="56"/>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7" s="1" customFormat="1" x14ac:dyDescent="0.35">
      <c r="A5" s="4"/>
      <c r="B5" s="4"/>
      <c r="C5" s="4"/>
      <c r="D5" s="4"/>
      <c r="E5" s="4"/>
      <c r="F5" s="4"/>
      <c r="G5" s="4"/>
      <c r="H5" s="4"/>
      <c r="I5" s="4"/>
      <c r="J5" s="4"/>
      <c r="K5" s="4"/>
      <c r="L5" s="4"/>
      <c r="M5" s="4"/>
      <c r="N5" s="4"/>
      <c r="O5" s="4"/>
      <c r="P5" s="4"/>
      <c r="Q5" s="4"/>
      <c r="R5" s="4"/>
      <c r="S5" s="4"/>
      <c r="T5" s="4"/>
      <c r="U5" s="4"/>
      <c r="V5" s="4"/>
      <c r="W5" s="4"/>
      <c r="X5" s="4"/>
      <c r="Y5" s="54" t="s">
        <v>1</v>
      </c>
      <c r="Z5" s="54"/>
      <c r="AA5" s="54"/>
    </row>
    <row r="6" spans="1:27" s="1" customFormat="1" ht="16.5" customHeight="1" x14ac:dyDescent="0.35">
      <c r="A6" s="50" t="s">
        <v>0</v>
      </c>
      <c r="B6" s="50" t="s">
        <v>2</v>
      </c>
      <c r="C6" s="50" t="s">
        <v>40</v>
      </c>
      <c r="D6" s="50" t="s">
        <v>43</v>
      </c>
      <c r="E6" s="50"/>
      <c r="F6" s="50"/>
      <c r="G6" s="50"/>
      <c r="H6" s="50"/>
      <c r="I6" s="50"/>
      <c r="J6" s="50"/>
      <c r="K6" s="50"/>
      <c r="L6" s="50"/>
      <c r="M6" s="50"/>
      <c r="N6" s="50"/>
      <c r="O6" s="50" t="s">
        <v>42</v>
      </c>
      <c r="P6" s="50" t="s">
        <v>44</v>
      </c>
      <c r="Q6" s="50"/>
      <c r="R6" s="50"/>
      <c r="S6" s="50"/>
      <c r="T6" s="50"/>
      <c r="U6" s="50"/>
      <c r="V6" s="50"/>
      <c r="W6" s="50"/>
      <c r="X6" s="50"/>
      <c r="Y6" s="50"/>
      <c r="Z6" s="50"/>
      <c r="AA6" s="50" t="s">
        <v>45</v>
      </c>
    </row>
    <row r="7" spans="1:27" s="1" customFormat="1" ht="42.75" customHeight="1" x14ac:dyDescent="0.35">
      <c r="A7" s="50"/>
      <c r="B7" s="50"/>
      <c r="C7" s="50"/>
      <c r="D7" s="51" t="s">
        <v>15</v>
      </c>
      <c r="E7" s="52"/>
      <c r="F7" s="52"/>
      <c r="G7" s="52"/>
      <c r="H7" s="53"/>
      <c r="I7" s="51" t="s">
        <v>11</v>
      </c>
      <c r="J7" s="52"/>
      <c r="K7" s="52"/>
      <c r="L7" s="52"/>
      <c r="M7" s="53"/>
      <c r="N7" s="50" t="s">
        <v>3</v>
      </c>
      <c r="O7" s="50"/>
      <c r="P7" s="51" t="s">
        <v>15</v>
      </c>
      <c r="Q7" s="52"/>
      <c r="R7" s="52"/>
      <c r="S7" s="52"/>
      <c r="T7" s="53"/>
      <c r="U7" s="51" t="s">
        <v>11</v>
      </c>
      <c r="V7" s="52"/>
      <c r="W7" s="52"/>
      <c r="X7" s="52"/>
      <c r="Y7" s="53"/>
      <c r="Z7" s="50" t="s">
        <v>3</v>
      </c>
      <c r="AA7" s="50"/>
    </row>
    <row r="8" spans="1:27" s="1" customFormat="1" ht="144" customHeight="1" x14ac:dyDescent="0.35">
      <c r="A8" s="50"/>
      <c r="B8" s="50"/>
      <c r="C8" s="50"/>
      <c r="D8" s="12" t="s">
        <v>4</v>
      </c>
      <c r="E8" s="12" t="s">
        <v>39</v>
      </c>
      <c r="F8" s="12" t="s">
        <v>12</v>
      </c>
      <c r="G8" s="12" t="s">
        <v>14</v>
      </c>
      <c r="H8" s="12" t="s">
        <v>13</v>
      </c>
      <c r="I8" s="12" t="s">
        <v>4</v>
      </c>
      <c r="J8" s="12" t="s">
        <v>5</v>
      </c>
      <c r="K8" s="12" t="s">
        <v>16</v>
      </c>
      <c r="L8" s="12" t="s">
        <v>28</v>
      </c>
      <c r="M8" s="12" t="s">
        <v>17</v>
      </c>
      <c r="N8" s="50"/>
      <c r="O8" s="50"/>
      <c r="P8" s="12" t="s">
        <v>4</v>
      </c>
      <c r="Q8" s="12" t="s">
        <v>39</v>
      </c>
      <c r="R8" s="12" t="s">
        <v>12</v>
      </c>
      <c r="S8" s="12" t="s">
        <v>14</v>
      </c>
      <c r="T8" s="12" t="s">
        <v>13</v>
      </c>
      <c r="U8" s="12" t="s">
        <v>4</v>
      </c>
      <c r="V8" s="12" t="s">
        <v>5</v>
      </c>
      <c r="W8" s="12" t="s">
        <v>16</v>
      </c>
      <c r="X8" s="12" t="s">
        <v>28</v>
      </c>
      <c r="Y8" s="12" t="s">
        <v>17</v>
      </c>
      <c r="Z8" s="50"/>
      <c r="AA8" s="50"/>
    </row>
    <row r="9" spans="1:27" s="1" customFormat="1" ht="30.75" customHeight="1" x14ac:dyDescent="0.35">
      <c r="A9" s="12" t="s">
        <v>6</v>
      </c>
      <c r="B9" s="12" t="s">
        <v>7</v>
      </c>
      <c r="C9" s="12">
        <v>1</v>
      </c>
      <c r="D9" s="12">
        <v>2</v>
      </c>
      <c r="E9" s="12" t="s">
        <v>18</v>
      </c>
      <c r="F9" s="12" t="s">
        <v>19</v>
      </c>
      <c r="G9" s="12" t="s">
        <v>20</v>
      </c>
      <c r="H9" s="12" t="s">
        <v>21</v>
      </c>
      <c r="I9" s="12">
        <v>3</v>
      </c>
      <c r="J9" s="12" t="s">
        <v>22</v>
      </c>
      <c r="K9" s="12" t="s">
        <v>23</v>
      </c>
      <c r="L9" s="12" t="s">
        <v>24</v>
      </c>
      <c r="M9" s="12" t="s">
        <v>25</v>
      </c>
      <c r="N9" s="12" t="s">
        <v>26</v>
      </c>
      <c r="O9" s="12" t="s">
        <v>27</v>
      </c>
      <c r="P9" s="12">
        <v>6</v>
      </c>
      <c r="Q9" s="12" t="s">
        <v>29</v>
      </c>
      <c r="R9" s="12" t="s">
        <v>30</v>
      </c>
      <c r="S9" s="12" t="s">
        <v>31</v>
      </c>
      <c r="T9" s="12" t="s">
        <v>32</v>
      </c>
      <c r="U9" s="12">
        <v>7</v>
      </c>
      <c r="V9" s="12" t="s">
        <v>33</v>
      </c>
      <c r="W9" s="12" t="s">
        <v>34</v>
      </c>
      <c r="X9" s="12" t="s">
        <v>35</v>
      </c>
      <c r="Y9" s="12" t="s">
        <v>36</v>
      </c>
      <c r="Z9" s="12" t="s">
        <v>37</v>
      </c>
      <c r="AA9" s="12" t="s">
        <v>38</v>
      </c>
    </row>
    <row r="10" spans="1:27" s="2" customFormat="1" ht="30.75" customHeight="1" x14ac:dyDescent="0.35">
      <c r="A10" s="31"/>
      <c r="B10" s="31" t="s">
        <v>56</v>
      </c>
      <c r="C10" s="31"/>
      <c r="D10" s="31"/>
      <c r="E10" s="31"/>
      <c r="F10" s="31"/>
      <c r="G10" s="31"/>
      <c r="H10" s="31"/>
      <c r="I10" s="32">
        <f>SUM(I11:I16)</f>
        <v>4881.8210930909081</v>
      </c>
      <c r="J10" s="31"/>
      <c r="K10" s="31"/>
      <c r="L10" s="31"/>
      <c r="M10" s="31"/>
      <c r="N10" s="31"/>
      <c r="O10" s="32">
        <f>SUM(O11:O16)</f>
        <v>6368.7219529090899</v>
      </c>
      <c r="P10" s="32">
        <f>SUM(P11:P16)</f>
        <v>5490.5523119090903</v>
      </c>
      <c r="Q10" s="31"/>
      <c r="R10" s="31"/>
      <c r="S10" s="31"/>
      <c r="T10" s="31"/>
      <c r="U10" s="32">
        <f>SUM(U11:U16)</f>
        <v>5721.2671669090905</v>
      </c>
      <c r="V10" s="31"/>
      <c r="W10" s="31"/>
      <c r="X10" s="31"/>
      <c r="Y10" s="31"/>
      <c r="Z10" s="31"/>
      <c r="AA10" s="32">
        <f>SUM(AA11:AA16)</f>
        <v>6138.0070979090897</v>
      </c>
    </row>
    <row r="11" spans="1:27" s="1" customFormat="1" ht="31" customHeight="1" x14ac:dyDescent="0.35">
      <c r="A11" s="5">
        <v>1</v>
      </c>
      <c r="B11" s="6" t="s">
        <v>49</v>
      </c>
      <c r="C11" s="23"/>
      <c r="D11" s="23">
        <f>SUM(E11:H11)</f>
        <v>45</v>
      </c>
      <c r="E11" s="23">
        <v>45</v>
      </c>
      <c r="F11" s="23"/>
      <c r="G11" s="23"/>
      <c r="H11" s="23"/>
      <c r="I11" s="23">
        <f>SUM(J11:M11)</f>
        <v>45</v>
      </c>
      <c r="J11" s="23"/>
      <c r="K11" s="23"/>
      <c r="L11" s="23">
        <v>45</v>
      </c>
      <c r="M11" s="23"/>
      <c r="N11" s="23">
        <f>D11-I11</f>
        <v>0</v>
      </c>
      <c r="O11" s="23">
        <f>C11+N11</f>
        <v>0</v>
      </c>
      <c r="P11" s="23">
        <f>SUM(Q11:T11)</f>
        <v>108</v>
      </c>
      <c r="Q11" s="23">
        <v>108</v>
      </c>
      <c r="R11" s="23"/>
      <c r="S11" s="23"/>
      <c r="T11" s="23"/>
      <c r="U11" s="23">
        <f>SUM(V11:Y11)</f>
        <v>108</v>
      </c>
      <c r="V11" s="23"/>
      <c r="W11" s="23"/>
      <c r="X11" s="23">
        <v>108</v>
      </c>
      <c r="Y11" s="23"/>
      <c r="Z11" s="23">
        <f>P11-U11</f>
        <v>0</v>
      </c>
      <c r="AA11" s="23">
        <f>O11+Z11</f>
        <v>0</v>
      </c>
    </row>
    <row r="12" spans="1:27" s="1" customFormat="1" ht="31" customHeight="1" x14ac:dyDescent="0.35">
      <c r="A12" s="7">
        <v>2</v>
      </c>
      <c r="B12" s="6" t="s">
        <v>50</v>
      </c>
      <c r="C12" s="23">
        <v>32.158000000000001</v>
      </c>
      <c r="D12" s="23">
        <f>SUM(E12:H12)</f>
        <v>46.350999999999999</v>
      </c>
      <c r="E12" s="23"/>
      <c r="F12" s="23"/>
      <c r="G12" s="23"/>
      <c r="H12" s="23">
        <v>46.350999999999999</v>
      </c>
      <c r="I12" s="23">
        <f>SUM(J12:M12)</f>
        <v>32.158000000000001</v>
      </c>
      <c r="J12" s="23"/>
      <c r="K12" s="23"/>
      <c r="L12" s="23">
        <v>32.158000000000001</v>
      </c>
      <c r="M12" s="23"/>
      <c r="N12" s="23">
        <f>D12-I12</f>
        <v>14.192999999999998</v>
      </c>
      <c r="O12" s="23">
        <f>C12+N12</f>
        <v>46.350999999999999</v>
      </c>
      <c r="P12" s="23">
        <f>SUM(Q12:T12)</f>
        <v>48.738</v>
      </c>
      <c r="Q12" s="23"/>
      <c r="R12" s="23"/>
      <c r="S12" s="23"/>
      <c r="T12" s="23">
        <v>48.738</v>
      </c>
      <c r="U12" s="23">
        <f>SUM(V12:Y12)</f>
        <v>46.350999999999999</v>
      </c>
      <c r="V12" s="23"/>
      <c r="W12" s="23"/>
      <c r="X12" s="23">
        <v>46.350999999999999</v>
      </c>
      <c r="Y12" s="23"/>
      <c r="Z12" s="23">
        <f>P12-U12</f>
        <v>2.3870000000000005</v>
      </c>
      <c r="AA12" s="23">
        <f>O12+Z12</f>
        <v>48.738</v>
      </c>
    </row>
    <row r="13" spans="1:27" s="1" customFormat="1" ht="31" customHeight="1" x14ac:dyDescent="0.35">
      <c r="A13" s="7">
        <v>3</v>
      </c>
      <c r="B13" s="6" t="s">
        <v>51</v>
      </c>
      <c r="C13" s="23">
        <v>15.570728000000001</v>
      </c>
      <c r="D13" s="23">
        <f>G13</f>
        <v>950</v>
      </c>
      <c r="E13" s="23"/>
      <c r="F13" s="23"/>
      <c r="G13" s="23">
        <v>950</v>
      </c>
      <c r="H13" s="23"/>
      <c r="I13" s="23">
        <f>M13</f>
        <v>926.4</v>
      </c>
      <c r="J13" s="23"/>
      <c r="K13" s="23"/>
      <c r="L13" s="23"/>
      <c r="M13" s="23">
        <v>926.4</v>
      </c>
      <c r="N13" s="23">
        <f>D13-I13</f>
        <v>23.600000000000023</v>
      </c>
      <c r="O13" s="23">
        <f>C13+N13</f>
        <v>39.170728000000025</v>
      </c>
      <c r="P13" s="23">
        <f>S13</f>
        <v>1000</v>
      </c>
      <c r="Q13" s="23"/>
      <c r="R13" s="23"/>
      <c r="S13" s="23">
        <v>1000</v>
      </c>
      <c r="T13" s="23"/>
      <c r="U13" s="23">
        <f>Y13</f>
        <v>1000</v>
      </c>
      <c r="V13" s="23"/>
      <c r="W13" s="23"/>
      <c r="X13" s="23"/>
      <c r="Y13" s="23">
        <v>1000</v>
      </c>
      <c r="Z13" s="23">
        <f>P13-U13</f>
        <v>0</v>
      </c>
      <c r="AA13" s="23">
        <f>O13+Z13</f>
        <v>39.170728000000025</v>
      </c>
    </row>
    <row r="14" spans="1:27" s="1" customFormat="1" ht="31" customHeight="1" x14ac:dyDescent="0.35">
      <c r="A14" s="7">
        <v>4</v>
      </c>
      <c r="B14" s="6" t="s">
        <v>52</v>
      </c>
      <c r="C14" s="23">
        <f>87844363/1000000</f>
        <v>87.844363000000001</v>
      </c>
      <c r="D14" s="23">
        <f>G14+H14</f>
        <v>88.579813000000001</v>
      </c>
      <c r="E14" s="23"/>
      <c r="F14" s="23"/>
      <c r="G14" s="23">
        <f>88120000/1000000</f>
        <v>88.12</v>
      </c>
      <c r="H14" s="23">
        <f>459813/1000000</f>
        <v>0.45981300000000003</v>
      </c>
      <c r="I14" s="23">
        <f>M14</f>
        <v>113.424176</v>
      </c>
      <c r="J14" s="23"/>
      <c r="K14" s="23"/>
      <c r="L14" s="23"/>
      <c r="M14" s="23">
        <f>(3000000+70000000+35000000+5424176)/1000000</f>
        <v>113.424176</v>
      </c>
      <c r="N14" s="23">
        <f>D14-I14</f>
        <v>-24.844363000000001</v>
      </c>
      <c r="O14" s="23">
        <f>60000000/1000000</f>
        <v>60</v>
      </c>
      <c r="P14" s="23">
        <f>S14+T14</f>
        <v>80.47</v>
      </c>
      <c r="Q14" s="23"/>
      <c r="R14" s="23"/>
      <c r="S14" s="23">
        <f>80000000/1000000</f>
        <v>80</v>
      </c>
      <c r="T14" s="23">
        <f>470000/1000000</f>
        <v>0.47</v>
      </c>
      <c r="U14" s="23">
        <f>Y14</f>
        <v>140</v>
      </c>
      <c r="V14" s="23"/>
      <c r="W14" s="23"/>
      <c r="X14" s="23"/>
      <c r="Y14" s="23">
        <f>140000000/1000000</f>
        <v>140</v>
      </c>
      <c r="Z14" s="23">
        <f>P14-U14</f>
        <v>-59.53</v>
      </c>
      <c r="AA14" s="23">
        <f>O14+Z14</f>
        <v>0.46999999999999886</v>
      </c>
    </row>
    <row r="15" spans="1:27" s="1" customFormat="1" ht="31" customHeight="1" x14ac:dyDescent="0.35">
      <c r="A15" s="8">
        <v>5</v>
      </c>
      <c r="B15" s="24" t="s">
        <v>53</v>
      </c>
      <c r="C15" s="21">
        <f>1866400/1000000</f>
        <v>1.8664000000000001</v>
      </c>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7" s="1" customFormat="1" ht="31" customHeight="1" x14ac:dyDescent="0.35">
      <c r="A16" s="8">
        <v>6</v>
      </c>
      <c r="B16" s="9" t="s">
        <v>54</v>
      </c>
      <c r="C16" s="26">
        <v>4525.1432129999994</v>
      </c>
      <c r="D16" s="26">
        <v>5462.8959289999993</v>
      </c>
      <c r="E16" s="26"/>
      <c r="F16" s="26"/>
      <c r="G16" s="26"/>
      <c r="H16" s="26"/>
      <c r="I16" s="26">
        <v>3764.8389170909086</v>
      </c>
      <c r="J16" s="26"/>
      <c r="K16" s="26"/>
      <c r="L16" s="26"/>
      <c r="M16" s="26"/>
      <c r="N16" s="26">
        <v>1698.0570119090908</v>
      </c>
      <c r="O16" s="26">
        <v>6223.2002249090901</v>
      </c>
      <c r="P16" s="26">
        <v>4253.3443119090907</v>
      </c>
      <c r="Q16" s="26"/>
      <c r="R16" s="26"/>
      <c r="S16" s="26"/>
      <c r="T16" s="26"/>
      <c r="U16" s="26">
        <v>4426.9161669090909</v>
      </c>
      <c r="V16" s="26"/>
      <c r="W16" s="26"/>
      <c r="X16" s="26"/>
      <c r="Y16" s="26"/>
      <c r="Z16" s="26">
        <v>-173.57185500000014</v>
      </c>
      <c r="AA16" s="26">
        <v>6049.62836990909</v>
      </c>
    </row>
    <row r="17" spans="1:27" s="1" customFormat="1" x14ac:dyDescent="0.35">
      <c r="A17" s="10"/>
      <c r="B17" s="10"/>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s="1" customFormat="1" x14ac:dyDescent="0.35">
      <c r="A18" s="11" t="s">
        <v>8</v>
      </c>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s="1" customFormat="1" ht="15" customHeight="1" x14ac:dyDescent="0.35">
      <c r="A19" s="47" t="s">
        <v>10</v>
      </c>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row>
    <row r="20" spans="1:27" s="1" customFormat="1" x14ac:dyDescent="0.35">
      <c r="A20" s="47" t="s">
        <v>9</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row>
    <row r="21" spans="1:27" s="1" customFormat="1" x14ac:dyDescent="0.35">
      <c r="A21" s="47" t="s">
        <v>41</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1:27" s="1" customFormat="1" x14ac:dyDescent="0.35">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s="1" customFormat="1" x14ac:dyDescent="0.35">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s="1" customFormat="1" x14ac:dyDescent="0.35">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s="1" customFormat="1" x14ac:dyDescent="0.35">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s="1" customFormat="1" x14ac:dyDescent="0.35">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s="1" customFormat="1" x14ac:dyDescent="0.3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s="1" customFormat="1" x14ac:dyDescent="0.3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s="1" customFormat="1"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s="1" customFormat="1"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s="1" customFormat="1" x14ac:dyDescent="0.35"/>
    <row r="32" spans="1:27" s="1" customFormat="1" x14ac:dyDescent="0.35"/>
  </sheetData>
  <mergeCells count="21">
    <mergeCell ref="A20:AA20"/>
    <mergeCell ref="A21:AA21"/>
    <mergeCell ref="I7:M7"/>
    <mergeCell ref="N7:N8"/>
    <mergeCell ref="P7:T7"/>
    <mergeCell ref="U7:Y7"/>
    <mergeCell ref="Z7:Z8"/>
    <mergeCell ref="A19:AA19"/>
    <mergeCell ref="A1:C1"/>
    <mergeCell ref="Y5:AA5"/>
    <mergeCell ref="A3:AA3"/>
    <mergeCell ref="A4:AA4"/>
    <mergeCell ref="A6:A8"/>
    <mergeCell ref="B6:B8"/>
    <mergeCell ref="C6:C8"/>
    <mergeCell ref="D6:N6"/>
    <mergeCell ref="O6:O8"/>
    <mergeCell ref="P6:Z6"/>
    <mergeCell ref="AA6:AA8"/>
    <mergeCell ref="D7:H7"/>
    <mergeCell ref="Y1:AA1"/>
  </mergeCells>
  <pageMargins left="0" right="0" top="0.8" bottom="0" header="0.31496062992125984" footer="0.31496062992125984"/>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PL1</vt:lpstr>
      <vt:lpstr>PL2 - TH 31-10</vt:lpstr>
      <vt:lpstr>PL3 - KH 2024-2025</vt:lpstr>
      <vt:lpstr>'PL2 - TH 31-10'!Print_Area</vt:lpstr>
      <vt:lpstr>'PL3 - KH 2024-2025'!Print_Area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2024-11-12T09:30:53Z</dcterms:modified>
</cp:coreProperties>
</file>